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BUH\scan\ТЕХНОЛОГИ\ГОТОВОЕ МЕНЮ\ЛЕТНЯЯ ПЛОЩАДКА 2024\"/>
    </mc:Choice>
  </mc:AlternateContent>
  <bookViews>
    <workbookView xWindow="120" yWindow="120" windowWidth="17115" windowHeight="8700" activeTab="1"/>
  </bookViews>
  <sheets>
    <sheet name="7-11 лет" sheetId="4" r:id="rId1"/>
    <sheet name="12 лет и старше " sheetId="5" r:id="rId2"/>
  </sheets>
  <calcPr calcId="152511" refMode="R1C1"/>
</workbook>
</file>

<file path=xl/calcChain.xml><?xml version="1.0" encoding="utf-8"?>
<calcChain xmlns="http://schemas.openxmlformats.org/spreadsheetml/2006/main">
  <c r="G168" i="5" l="1"/>
  <c r="F166" i="4" l="1"/>
  <c r="G166" i="4"/>
  <c r="G162" i="4"/>
  <c r="G158" i="4"/>
  <c r="D166" i="4" l="1"/>
  <c r="D168" i="5" l="1"/>
  <c r="C167" i="5"/>
  <c r="G5" i="5" l="1"/>
  <c r="G3" i="5"/>
  <c r="G2" i="5"/>
  <c r="F95" i="5" l="1"/>
  <c r="D29" i="5" l="1"/>
  <c r="E29" i="5"/>
  <c r="F29" i="5"/>
  <c r="G29" i="5"/>
  <c r="C148" i="5" l="1"/>
  <c r="D136" i="5" l="1"/>
  <c r="E136" i="5"/>
  <c r="F136" i="5"/>
  <c r="G136" i="5"/>
  <c r="C136" i="5"/>
  <c r="D128" i="5"/>
  <c r="E128" i="5"/>
  <c r="F128" i="5"/>
  <c r="G128" i="5"/>
  <c r="C128" i="5"/>
  <c r="D148" i="5"/>
  <c r="E148" i="5"/>
  <c r="F148" i="5"/>
  <c r="G148" i="5"/>
  <c r="D142" i="5"/>
  <c r="E142" i="5"/>
  <c r="F142" i="5"/>
  <c r="G142" i="5"/>
  <c r="C142" i="5"/>
  <c r="C149" i="5" s="1"/>
  <c r="D122" i="5"/>
  <c r="E122" i="5"/>
  <c r="F122" i="5"/>
  <c r="G122" i="5"/>
  <c r="C122" i="5"/>
  <c r="D114" i="5"/>
  <c r="E114" i="5"/>
  <c r="F114" i="5"/>
  <c r="G114" i="5"/>
  <c r="C114" i="5"/>
  <c r="D108" i="5"/>
  <c r="E108" i="5"/>
  <c r="F108" i="5"/>
  <c r="G108" i="5"/>
  <c r="C108" i="5"/>
  <c r="D101" i="5"/>
  <c r="E101" i="5"/>
  <c r="F101" i="5"/>
  <c r="G101" i="5"/>
  <c r="C101" i="5"/>
  <c r="D95" i="5"/>
  <c r="E95" i="5"/>
  <c r="G95" i="5"/>
  <c r="C95" i="5"/>
  <c r="D88" i="5"/>
  <c r="E88" i="5"/>
  <c r="F88" i="5"/>
  <c r="G88" i="5"/>
  <c r="C88" i="5"/>
  <c r="D82" i="5"/>
  <c r="E82" i="5"/>
  <c r="F82" i="5"/>
  <c r="G82" i="5"/>
  <c r="C82" i="5"/>
  <c r="D75" i="5"/>
  <c r="E75" i="5"/>
  <c r="F75" i="5"/>
  <c r="G75" i="5"/>
  <c r="C75" i="5"/>
  <c r="D69" i="5"/>
  <c r="E69" i="5"/>
  <c r="F69" i="5"/>
  <c r="G69" i="5"/>
  <c r="C69" i="5"/>
  <c r="D61" i="5"/>
  <c r="E61" i="5"/>
  <c r="F61" i="5"/>
  <c r="G61" i="5"/>
  <c r="C61" i="5"/>
  <c r="D55" i="5"/>
  <c r="E55" i="5"/>
  <c r="F55" i="5"/>
  <c r="G55" i="5"/>
  <c r="C55" i="5"/>
  <c r="D47" i="5"/>
  <c r="E47" i="5"/>
  <c r="F47" i="5"/>
  <c r="G47" i="5"/>
  <c r="C47" i="5"/>
  <c r="D41" i="5"/>
  <c r="E41" i="5"/>
  <c r="F41" i="5"/>
  <c r="G41" i="5"/>
  <c r="C41" i="5"/>
  <c r="D35" i="5"/>
  <c r="E35" i="5"/>
  <c r="F35" i="5"/>
  <c r="G35" i="5"/>
  <c r="C35" i="5"/>
  <c r="C29" i="5"/>
  <c r="D21" i="5"/>
  <c r="D30" i="5" s="1"/>
  <c r="E21" i="5"/>
  <c r="E30" i="5" s="1"/>
  <c r="F21" i="5"/>
  <c r="F30" i="5" s="1"/>
  <c r="G21" i="5"/>
  <c r="G30" i="5" s="1"/>
  <c r="C21" i="5"/>
  <c r="G137" i="5" l="1"/>
  <c r="E149" i="5"/>
  <c r="G123" i="5"/>
  <c r="G149" i="5"/>
  <c r="F149" i="5"/>
  <c r="C137" i="5"/>
  <c r="D149" i="5"/>
  <c r="D83" i="5"/>
  <c r="C123" i="5"/>
  <c r="E83" i="5"/>
  <c r="F137" i="5"/>
  <c r="C109" i="5"/>
  <c r="E137" i="5"/>
  <c r="D137" i="5"/>
  <c r="D56" i="5"/>
  <c r="F70" i="5"/>
  <c r="D109" i="5"/>
  <c r="F123" i="5"/>
  <c r="E123" i="5"/>
  <c r="D123" i="5"/>
  <c r="E96" i="5"/>
  <c r="G109" i="5"/>
  <c r="D96" i="5"/>
  <c r="F109" i="5"/>
  <c r="E109" i="5"/>
  <c r="C83" i="5"/>
  <c r="D70" i="5"/>
  <c r="F83" i="5"/>
  <c r="C96" i="5"/>
  <c r="G96" i="5"/>
  <c r="F96" i="5"/>
  <c r="E56" i="5"/>
  <c r="G70" i="5"/>
  <c r="E70" i="5"/>
  <c r="G83" i="5"/>
  <c r="C56" i="5"/>
  <c r="G56" i="5"/>
  <c r="F56" i="5"/>
  <c r="C70" i="5"/>
  <c r="G42" i="5"/>
  <c r="C42" i="5"/>
  <c r="F42" i="5"/>
  <c r="E42" i="5"/>
  <c r="D42" i="5"/>
  <c r="C30" i="5"/>
  <c r="F163" i="5"/>
  <c r="F164" i="5" s="1"/>
  <c r="E163" i="5"/>
  <c r="E164" i="5" s="1"/>
  <c r="G159" i="5"/>
  <c r="C159" i="5"/>
  <c r="F159" i="5"/>
  <c r="E159" i="5"/>
  <c r="C163" i="5"/>
  <c r="D163" i="5"/>
  <c r="D164" i="5" s="1"/>
  <c r="D159" i="5"/>
  <c r="G163" i="5"/>
  <c r="D148" i="4"/>
  <c r="D149" i="4" s="1"/>
  <c r="E148" i="4"/>
  <c r="F148" i="4"/>
  <c r="G148" i="4"/>
  <c r="C148" i="4"/>
  <c r="C149" i="4" s="1"/>
  <c r="D142" i="4"/>
  <c r="E142" i="4"/>
  <c r="F142" i="4"/>
  <c r="G142" i="4"/>
  <c r="C142" i="4"/>
  <c r="D136" i="4"/>
  <c r="E136" i="4"/>
  <c r="F136" i="4"/>
  <c r="F137" i="4" s="1"/>
  <c r="G136" i="4"/>
  <c r="C136" i="4"/>
  <c r="C137" i="4" s="1"/>
  <c r="D128" i="4"/>
  <c r="E128" i="4"/>
  <c r="F128" i="4"/>
  <c r="G128" i="4"/>
  <c r="C128" i="4"/>
  <c r="D122" i="4"/>
  <c r="E122" i="4"/>
  <c r="F122" i="4"/>
  <c r="F123" i="4" s="1"/>
  <c r="G122" i="4"/>
  <c r="C122" i="4"/>
  <c r="D114" i="4"/>
  <c r="E114" i="4"/>
  <c r="F114" i="4"/>
  <c r="G114" i="4"/>
  <c r="C114" i="4"/>
  <c r="D108" i="4"/>
  <c r="E108" i="4"/>
  <c r="F108" i="4"/>
  <c r="G108" i="4"/>
  <c r="C108" i="4"/>
  <c r="D101" i="4"/>
  <c r="E101" i="4"/>
  <c r="F101" i="4"/>
  <c r="G101" i="4"/>
  <c r="C101" i="4"/>
  <c r="D95" i="4"/>
  <c r="E95" i="4"/>
  <c r="F95" i="4"/>
  <c r="G95" i="4"/>
  <c r="C95" i="4"/>
  <c r="D88" i="4"/>
  <c r="E88" i="4"/>
  <c r="F88" i="4"/>
  <c r="G88" i="4"/>
  <c r="C88" i="4"/>
  <c r="D82" i="4"/>
  <c r="E82" i="4"/>
  <c r="F82" i="4"/>
  <c r="G82" i="4"/>
  <c r="C82" i="4"/>
  <c r="D75" i="4"/>
  <c r="E75" i="4"/>
  <c r="F75" i="4"/>
  <c r="G75" i="4"/>
  <c r="C75" i="4"/>
  <c r="E160" i="5" l="1"/>
  <c r="E167" i="5"/>
  <c r="E168" i="5" s="1"/>
  <c r="D160" i="5"/>
  <c r="D167" i="5"/>
  <c r="G160" i="5"/>
  <c r="G167" i="5"/>
  <c r="F160" i="5"/>
  <c r="F167" i="5"/>
  <c r="F168" i="5" s="1"/>
  <c r="G137" i="4"/>
  <c r="E137" i="4"/>
  <c r="D137" i="4"/>
  <c r="F149" i="4"/>
  <c r="G149" i="4"/>
  <c r="E149" i="4"/>
  <c r="G109" i="4"/>
  <c r="F109" i="4"/>
  <c r="C123" i="4"/>
  <c r="G123" i="4"/>
  <c r="E123" i="4"/>
  <c r="F83" i="4"/>
  <c r="D123" i="4"/>
  <c r="E83" i="4"/>
  <c r="C109" i="4"/>
  <c r="E109" i="4"/>
  <c r="D109" i="4"/>
  <c r="C96" i="4"/>
  <c r="G96" i="4"/>
  <c r="D83" i="4"/>
  <c r="F96" i="4"/>
  <c r="E96" i="4"/>
  <c r="D96" i="4"/>
  <c r="C83" i="4"/>
  <c r="G83" i="4"/>
  <c r="G164" i="5"/>
  <c r="D150" i="5"/>
  <c r="D151" i="5" s="1"/>
  <c r="F150" i="5"/>
  <c r="F151" i="5" s="1"/>
  <c r="E150" i="5"/>
  <c r="E151" i="5" s="1"/>
  <c r="G150" i="5"/>
  <c r="G151" i="5" s="1"/>
  <c r="C150" i="5"/>
  <c r="C151" i="5" s="1"/>
  <c r="D69" i="4"/>
  <c r="E69" i="4"/>
  <c r="F69" i="4"/>
  <c r="G69" i="4"/>
  <c r="C69" i="4"/>
  <c r="D61" i="4"/>
  <c r="E61" i="4"/>
  <c r="F61" i="4"/>
  <c r="G61" i="4"/>
  <c r="C61" i="4"/>
  <c r="D55" i="4"/>
  <c r="E55" i="4"/>
  <c r="F55" i="4"/>
  <c r="G55" i="4"/>
  <c r="C55" i="4"/>
  <c r="E47" i="4"/>
  <c r="F47" i="4"/>
  <c r="G47" i="4"/>
  <c r="C47" i="4"/>
  <c r="D47" i="4"/>
  <c r="D41" i="4"/>
  <c r="E41" i="4"/>
  <c r="F41" i="4"/>
  <c r="G41" i="4"/>
  <c r="C41" i="4"/>
  <c r="D35" i="4"/>
  <c r="E35" i="4"/>
  <c r="F35" i="4"/>
  <c r="G35" i="4"/>
  <c r="C35" i="4"/>
  <c r="D29" i="4"/>
  <c r="E29" i="4"/>
  <c r="F29" i="4"/>
  <c r="G29" i="4"/>
  <c r="C29" i="4"/>
  <c r="D21" i="4"/>
  <c r="E21" i="4"/>
  <c r="F21" i="4"/>
  <c r="G21" i="4"/>
  <c r="C21" i="4"/>
  <c r="F42" i="4" l="1"/>
  <c r="C56" i="4"/>
  <c r="G56" i="4"/>
  <c r="F56" i="4"/>
  <c r="C70" i="4"/>
  <c r="E56" i="4"/>
  <c r="G70" i="4"/>
  <c r="F70" i="4"/>
  <c r="E70" i="4"/>
  <c r="D70" i="4"/>
  <c r="E42" i="4"/>
  <c r="D56" i="4"/>
  <c r="G30" i="4"/>
  <c r="F30" i="4"/>
  <c r="C42" i="4"/>
  <c r="G42" i="4"/>
  <c r="D42" i="4"/>
  <c r="C30" i="4"/>
  <c r="E30" i="4"/>
  <c r="D30" i="4"/>
  <c r="C157" i="4"/>
  <c r="C165" i="4" s="1"/>
  <c r="E161" i="4"/>
  <c r="E162" i="4" s="1"/>
  <c r="E157" i="4"/>
  <c r="C161" i="4"/>
  <c r="D161" i="4"/>
  <c r="G161" i="4"/>
  <c r="F161" i="4"/>
  <c r="F162" i="4" s="1"/>
  <c r="D157" i="4"/>
  <c r="G157" i="4"/>
  <c r="F157" i="4"/>
  <c r="F158" i="4" l="1"/>
  <c r="F165" i="4"/>
  <c r="E158" i="4"/>
  <c r="E165" i="4"/>
  <c r="E166" i="4" s="1"/>
  <c r="G165" i="4"/>
  <c r="D158" i="4"/>
  <c r="D165" i="4"/>
  <c r="D162" i="4"/>
</calcChain>
</file>

<file path=xl/sharedStrings.xml><?xml version="1.0" encoding="utf-8"?>
<sst xmlns="http://schemas.openxmlformats.org/spreadsheetml/2006/main" count="489" uniqueCount="156">
  <si>
    <t>Прием пищи</t>
  </si>
  <si>
    <t>Наименование блюда</t>
  </si>
  <si>
    <t>№ рецептуры</t>
  </si>
  <si>
    <t>Вес блюда</t>
  </si>
  <si>
    <t>Возрастная категория:</t>
  </si>
  <si>
    <t>Пищевые вещества</t>
  </si>
  <si>
    <t>Энергетическая ценность</t>
  </si>
  <si>
    <t>Среднесуточное содержание витаминов и микроэлементов в меню:</t>
  </si>
  <si>
    <t>витамины</t>
  </si>
  <si>
    <t>минеральные вещества</t>
  </si>
  <si>
    <t>C (мг/сут)</t>
  </si>
  <si>
    <t>B1 (мг/сут)</t>
  </si>
  <si>
    <t>B2 (мг/сут)</t>
  </si>
  <si>
    <t>A (рет.экв/сут)</t>
  </si>
  <si>
    <t>D (мкг/сут)</t>
  </si>
  <si>
    <t>Кальций (мг/сут)</t>
  </si>
  <si>
    <t>Фосфор (мг/сут)</t>
  </si>
  <si>
    <t>Магний (мг/сут)</t>
  </si>
  <si>
    <t>Железо (мг/сут)</t>
  </si>
  <si>
    <t>Фтор (мг/сут)</t>
  </si>
  <si>
    <t>Белки</t>
  </si>
  <si>
    <t>Жиры</t>
  </si>
  <si>
    <t>Углеводы</t>
  </si>
  <si>
    <t>День 1 Неделя 1</t>
  </si>
  <si>
    <t>ЗАВТРАК</t>
  </si>
  <si>
    <t>Каша рисовая молочная жидкая</t>
  </si>
  <si>
    <t>Булочка школьная</t>
  </si>
  <si>
    <t>Чай с сахаром</t>
  </si>
  <si>
    <t>ИТОГО ЗА ЗАВТРАК</t>
  </si>
  <si>
    <t>ОБЕД</t>
  </si>
  <si>
    <t>Свекольник</t>
  </si>
  <si>
    <t>Курица в соусе томатном</t>
  </si>
  <si>
    <t>Компот из смеси сухофруктов</t>
  </si>
  <si>
    <t>Хлеб ржаной</t>
  </si>
  <si>
    <t>Хлеб пшеничный</t>
  </si>
  <si>
    <t>ИТОГО ЗА ОБЕД</t>
  </si>
  <si>
    <t>ИТОГО ЗА ДЕНЬ:</t>
  </si>
  <si>
    <t>День 2</t>
  </si>
  <si>
    <t>117.1</t>
  </si>
  <si>
    <t>Запеканка из творога (с соусом)</t>
  </si>
  <si>
    <t>Булочка домашняя</t>
  </si>
  <si>
    <t>Чай с лимоном</t>
  </si>
  <si>
    <t>Суп картофельный с макаронными изделиями на курином бульоне</t>
  </si>
  <si>
    <t>407.2</t>
  </si>
  <si>
    <t>Жаркое из птицы</t>
  </si>
  <si>
    <t>512.1</t>
  </si>
  <si>
    <t>Компот из кураги</t>
  </si>
  <si>
    <t>День 3</t>
  </si>
  <si>
    <t>Каша манная вязкая</t>
  </si>
  <si>
    <t>Плюшка новомосковская</t>
  </si>
  <si>
    <t>144.1</t>
  </si>
  <si>
    <t>Суп картофельный с бобовыми вегетарианский</t>
  </si>
  <si>
    <t>345.2</t>
  </si>
  <si>
    <t>Котлеты рыбные</t>
  </si>
  <si>
    <t>Соус томатный</t>
  </si>
  <si>
    <t>Макаронные изделия отварные</t>
  </si>
  <si>
    <t>Напиток из шиповника</t>
  </si>
  <si>
    <t>День 4</t>
  </si>
  <si>
    <t>Каша из хлопьев овсяных "Геркулес" жидкая</t>
  </si>
  <si>
    <t>112.1</t>
  </si>
  <si>
    <t>Фрукт свежий ,  сезонный</t>
  </si>
  <si>
    <t>142.3</t>
  </si>
  <si>
    <t>Щи из свежей капусты с картофелем на курином бульоне</t>
  </si>
  <si>
    <t>372.2</t>
  </si>
  <si>
    <t>Голубцы ленивые из кур</t>
  </si>
  <si>
    <t>День 5</t>
  </si>
  <si>
    <t>Каша пшенная молочная жидкая</t>
  </si>
  <si>
    <t>155.3</t>
  </si>
  <si>
    <t>Суп картофельный  с рисом на курином бульоне</t>
  </si>
  <si>
    <t>Рагу из птицы</t>
  </si>
  <si>
    <t>День 6  Неделя 2</t>
  </si>
  <si>
    <t>128.1</t>
  </si>
  <si>
    <t>412.1</t>
  </si>
  <si>
    <t>Митбол куриный</t>
  </si>
  <si>
    <t>День 7</t>
  </si>
  <si>
    <t>Омлет с зеленым горошком</t>
  </si>
  <si>
    <t>157.1</t>
  </si>
  <si>
    <t>Голубцы ленивые</t>
  </si>
  <si>
    <t>426.1</t>
  </si>
  <si>
    <t>Картофель отварной с маслом</t>
  </si>
  <si>
    <t>День 8</t>
  </si>
  <si>
    <t>Булочка ванильная</t>
  </si>
  <si>
    <t>Биточки рыбные</t>
  </si>
  <si>
    <t>Каша гречневая рассыпчатая</t>
  </si>
  <si>
    <t>День 9</t>
  </si>
  <si>
    <t>390.4</t>
  </si>
  <si>
    <t>Тефтели куриные</t>
  </si>
  <si>
    <t>Каша пшеничная рассыпчатая</t>
  </si>
  <si>
    <t>День 10</t>
  </si>
  <si>
    <t>Макаронные изделия, запеченные с сыром</t>
  </si>
  <si>
    <t>ИТОГО ЗА ВЕСЬ ПЕРИОД:</t>
  </si>
  <si>
    <t>СРЕДНЕЕ ЗНАЧЕНИЕ ЗА ПЕРИОД:</t>
  </si>
  <si>
    <t>Использованные сборники рецептур:_x000D_
Организация питания детей в ДОУ, Г.Н.Панкратова, Челябинск, 2005 г._x000D_
Перевалов А.Я. Пермь, 2013г. Сборник технологических нормативов, рецептур блюд и кулинарных изделий для школ, школ-интернатов._x000D_
Сборник рецептур блюд диетического питания для предприятий общественного питания, 2002 г._x000D_
Сборник рецептур блюд и кулинарных изделий Башкортостана, 2010г_x000D_
Сборник рецептур блюд и кулинарных изделий для питания детей в дошкольных организациях/М.П. Могильный, В.А. Тутельян 2011г.</t>
  </si>
  <si>
    <t>(должность)</t>
  </si>
  <si>
    <t>(ФИО)</t>
  </si>
  <si>
    <t>(дата)</t>
  </si>
  <si>
    <t>УТВЕРЖДАЮ</t>
  </si>
  <si>
    <t xml:space="preserve">7-11 лет </t>
  </si>
  <si>
    <t xml:space="preserve">12 лет и старше </t>
  </si>
  <si>
    <t>Средняя масса порций, Энергетическая ценность за 10 дней</t>
  </si>
  <si>
    <t>Масса порции нетто гр</t>
  </si>
  <si>
    <t xml:space="preserve">     Химический состав</t>
  </si>
  <si>
    <t>Энергетическая ценность Ккал</t>
  </si>
  <si>
    <t>белки, г</t>
  </si>
  <si>
    <t>жиры,г</t>
  </si>
  <si>
    <t>углеводы,г</t>
  </si>
  <si>
    <t>Норма завтрака</t>
  </si>
  <si>
    <t>16,94-21,18</t>
  </si>
  <si>
    <t>17,38-21,72</t>
  </si>
  <si>
    <t>73,7-92,12</t>
  </si>
  <si>
    <t>517-646,25</t>
  </si>
  <si>
    <t>Норма обеда</t>
  </si>
  <si>
    <t>25,41-29,65</t>
  </si>
  <si>
    <t>26,07-30,42</t>
  </si>
  <si>
    <t>110,55-128,98</t>
  </si>
  <si>
    <t>775,5-904,75</t>
  </si>
  <si>
    <t>Доля суточной потребности в пищевых веществах завтрака 20-25%</t>
  </si>
  <si>
    <t xml:space="preserve">Суточная потребность в пищевых веществах </t>
  </si>
  <si>
    <t xml:space="preserve">ОБЕД </t>
  </si>
  <si>
    <t>Доля суточной потребности в пищевых веществах обеда  30-35%</t>
  </si>
  <si>
    <t>Распределение в процентном отношении потребления пищевых веществ и энергии</t>
  </si>
  <si>
    <t>19,8-24,75</t>
  </si>
  <si>
    <t>20,24-25,3</t>
  </si>
  <si>
    <t>84,26-105,33</t>
  </si>
  <si>
    <t>598,4-748</t>
  </si>
  <si>
    <t>29,7-34,65</t>
  </si>
  <si>
    <t>30,36-35,42</t>
  </si>
  <si>
    <t>126,39-147,46</t>
  </si>
  <si>
    <t>897,6-1047,2</t>
  </si>
  <si>
    <t>Напиток клубничный</t>
  </si>
  <si>
    <t>511.3</t>
  </si>
  <si>
    <t>Фрукт свежий,  сезонный</t>
  </si>
  <si>
    <t>494.4</t>
  </si>
  <si>
    <t>Чай ягодный</t>
  </si>
  <si>
    <t xml:space="preserve">                                             СОГЛАСОВАНО</t>
  </si>
  <si>
    <t>_______________________________</t>
  </si>
  <si>
    <t xml:space="preserve">                                                  (должность)</t>
  </si>
  <si>
    <t xml:space="preserve">                                                           (ФИО)</t>
  </si>
  <si>
    <t xml:space="preserve">                                                          (дата)</t>
  </si>
  <si>
    <t>Норма завтрак , обед 50-60% с учётом дополнения к рациону 10%</t>
  </si>
  <si>
    <t>Норма завтрак, обед 50-60% с учётом дополнения к рациону 10%</t>
  </si>
  <si>
    <t>Доля суточной потребности в пищевых веществах 50-60%:</t>
  </si>
  <si>
    <t>42,35-50,83</t>
  </si>
  <si>
    <t>43,45-52,14</t>
  </si>
  <si>
    <t>184,25-221,1</t>
  </si>
  <si>
    <t>1292-1551</t>
  </si>
  <si>
    <t>49,5-59,4</t>
  </si>
  <si>
    <t>50,6-60,72</t>
  </si>
  <si>
    <t>210,65-252,79</t>
  </si>
  <si>
    <t>1496-1795,2</t>
  </si>
  <si>
    <t>Суп-лапша на мясном бульоне</t>
  </si>
  <si>
    <t>Борщ с капустой и картофелем на курином бульоне</t>
  </si>
  <si>
    <t xml:space="preserve">           Меню приготавливаемых блюд</t>
  </si>
  <si>
    <t xml:space="preserve">                  Меню приготавливаемых блюд</t>
  </si>
  <si>
    <t>Горбулин В.В</t>
  </si>
  <si>
    <t>ИП Горбулин В.В.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</si>
</sst>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₽"/>
  </numFmts>
  <fonts count="14" x14ac:knownFonts="1">
    <font>
      <sz val="10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b/>
      <sz val="8"/>
      <name val="Arial Cyr"/>
      <charset val="204"/>
    </font>
    <font>
      <i/>
      <sz val="8"/>
      <name val="Arial Cyr"/>
      <charset val="204"/>
    </font>
    <font>
      <b/>
      <sz val="10"/>
      <name val="Arial Cyr"/>
    </font>
    <font>
      <b/>
      <sz val="11"/>
      <name val="Arial Cyr"/>
    </font>
    <font>
      <b/>
      <i/>
      <sz val="12"/>
      <name val="Arial Cyr"/>
    </font>
    <font>
      <b/>
      <sz val="11"/>
      <color theme="1"/>
      <name val="Arial Cyr"/>
      <charset val="204"/>
    </font>
    <font>
      <sz val="11"/>
      <color theme="1"/>
      <name val="Arial Cyr"/>
      <charset val="204"/>
    </font>
    <font>
      <sz val="10"/>
      <name val="Arial Cyr"/>
      <charset val="204"/>
    </font>
    <font>
      <sz val="10"/>
      <color rgb="FFFF0000"/>
      <name val="Arial Cyr"/>
      <charset val="204"/>
    </font>
    <font>
      <sz val="9"/>
      <color rgb="FFFF0000"/>
      <name val="Arial Cyr"/>
      <charset val="204"/>
    </font>
    <font>
      <i/>
      <u/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2">
    <xf numFmtId="0" fontId="0" fillId="0" borderId="0" xfId="0"/>
    <xf numFmtId="2" fontId="0" fillId="0" borderId="5" xfId="0" applyNumberFormat="1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2" fontId="10" fillId="0" borderId="5" xfId="0" quotePrefix="1" applyNumberFormat="1" applyFont="1" applyFill="1" applyBorder="1" applyAlignment="1">
      <alignment horizontal="center" vertical="center"/>
    </xf>
    <xf numFmtId="2" fontId="10" fillId="0" borderId="5" xfId="0" applyNumberFormat="1" applyFont="1" applyFill="1" applyBorder="1" applyAlignment="1">
      <alignment horizontal="center" vertical="center"/>
    </xf>
    <xf numFmtId="2" fontId="10" fillId="0" borderId="0" xfId="0" quotePrefix="1" applyNumberFormat="1" applyFont="1" applyFill="1" applyBorder="1" applyAlignment="1">
      <alignment horizontal="center" vertical="center"/>
    </xf>
    <xf numFmtId="2" fontId="10" fillId="0" borderId="0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left" vertical="top"/>
    </xf>
    <xf numFmtId="0" fontId="3" fillId="0" borderId="0" xfId="0" applyFont="1" applyFill="1" applyBorder="1" applyAlignment="1">
      <alignment horizontal="left" wrapText="1"/>
    </xf>
    <xf numFmtId="0" fontId="0" fillId="0" borderId="0" xfId="0" applyFill="1" applyAlignment="1">
      <alignment horizontal="center"/>
    </xf>
    <xf numFmtId="2" fontId="0" fillId="0" borderId="0" xfId="0" applyNumberFormat="1" applyFill="1" applyAlignment="1">
      <alignment horizontal="center"/>
    </xf>
    <xf numFmtId="2" fontId="0" fillId="0" borderId="0" xfId="0" applyNumberForma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0" fillId="0" borderId="0" xfId="0" applyFill="1"/>
    <xf numFmtId="0" fontId="0" fillId="0" borderId="0" xfId="0" applyFill="1" applyBorder="1" applyAlignment="1">
      <alignment horizontal="left" wrapText="1"/>
    </xf>
    <xf numFmtId="0" fontId="0" fillId="0" borderId="0" xfId="0" applyFill="1" applyBorder="1" applyAlignment="1">
      <alignment horizontal="center"/>
    </xf>
    <xf numFmtId="0" fontId="13" fillId="0" borderId="0" xfId="0" applyFont="1" applyFill="1" applyBorder="1" applyAlignment="1">
      <alignment horizontal="left" wrapText="1"/>
    </xf>
    <xf numFmtId="0" fontId="0" fillId="0" borderId="10" xfId="0" applyFill="1" applyBorder="1" applyAlignment="1">
      <alignment horizontal="center"/>
    </xf>
    <xf numFmtId="0" fontId="4" fillId="0" borderId="10" xfId="0" applyFont="1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4" fillId="0" borderId="17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left" wrapText="1"/>
    </xf>
    <xf numFmtId="14" fontId="0" fillId="0" borderId="0" xfId="0" applyNumberForma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0" fillId="0" borderId="0" xfId="0" applyFill="1" applyAlignment="1">
      <alignment vertical="center" wrapText="1"/>
    </xf>
    <xf numFmtId="1" fontId="1" fillId="0" borderId="0" xfId="0" applyNumberFormat="1" applyFont="1" applyFill="1" applyAlignment="1">
      <alignment horizontal="left" vertical="top" wrapText="1"/>
    </xf>
    <xf numFmtId="1" fontId="0" fillId="0" borderId="0" xfId="0" applyNumberFormat="1" applyFill="1" applyAlignment="1">
      <alignment horizontal="center" vertical="center" wrapText="1"/>
    </xf>
    <xf numFmtId="2" fontId="0" fillId="0" borderId="0" xfId="0" applyNumberFormat="1" applyFill="1" applyAlignment="1">
      <alignment horizontal="center" vertical="center" wrapText="1"/>
    </xf>
    <xf numFmtId="0" fontId="0" fillId="0" borderId="0" xfId="0" applyNumberFormat="1" applyFill="1" applyAlignment="1">
      <alignment horizontal="center" vertical="center" wrapText="1"/>
    </xf>
    <xf numFmtId="1" fontId="0" fillId="0" borderId="0" xfId="0" applyNumberFormat="1" applyFill="1" applyAlignment="1">
      <alignment horizontal="left" vertical="top" wrapText="1"/>
    </xf>
    <xf numFmtId="0" fontId="1" fillId="0" borderId="0" xfId="0" applyFont="1" applyFill="1" applyAlignment="1">
      <alignment horizontal="center" vertical="center" wrapText="1"/>
    </xf>
    <xf numFmtId="2" fontId="1" fillId="0" borderId="6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1" fillId="0" borderId="0" xfId="0" applyFont="1" applyFill="1"/>
    <xf numFmtId="0" fontId="0" fillId="0" borderId="5" xfId="0" applyFill="1" applyBorder="1" applyAlignment="1">
      <alignment wrapText="1"/>
    </xf>
    <xf numFmtId="0" fontId="0" fillId="0" borderId="5" xfId="0" applyNumberFormat="1" applyFill="1" applyBorder="1" applyAlignment="1">
      <alignment horizontal="center"/>
    </xf>
    <xf numFmtId="0" fontId="0" fillId="0" borderId="14" xfId="0" applyNumberForma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14" xfId="0" applyFont="1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16" xfId="0" applyFont="1" applyFill="1" applyBorder="1" applyAlignment="1">
      <alignment horizontal="center"/>
    </xf>
    <xf numFmtId="0" fontId="0" fillId="0" borderId="5" xfId="0" applyFill="1" applyBorder="1" applyAlignment="1">
      <alignment vertical="center"/>
    </xf>
    <xf numFmtId="0" fontId="0" fillId="0" borderId="5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0" borderId="5" xfId="0" applyFill="1" applyBorder="1"/>
    <xf numFmtId="2" fontId="0" fillId="0" borderId="5" xfId="0" quotePrefix="1" applyNumberFormat="1" applyFill="1" applyBorder="1" applyAlignment="1">
      <alignment horizontal="center"/>
    </xf>
    <xf numFmtId="2" fontId="0" fillId="0" borderId="14" xfId="0" applyNumberFormat="1" applyFill="1" applyBorder="1" applyAlignment="1">
      <alignment horizontal="center"/>
    </xf>
    <xf numFmtId="2" fontId="1" fillId="0" borderId="5" xfId="0" applyNumberFormat="1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1" fillId="0" borderId="23" xfId="0" applyFont="1" applyFill="1" applyBorder="1" applyAlignment="1">
      <alignment horizontal="center"/>
    </xf>
    <xf numFmtId="0" fontId="1" fillId="0" borderId="24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 wrapText="1"/>
    </xf>
    <xf numFmtId="0" fontId="5" fillId="0" borderId="12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wrapText="1"/>
    </xf>
    <xf numFmtId="0" fontId="5" fillId="0" borderId="5" xfId="0" applyFont="1" applyFill="1" applyBorder="1" applyAlignment="1">
      <alignment horizontal="center"/>
    </xf>
    <xf numFmtId="0" fontId="6" fillId="0" borderId="14" xfId="0" applyFont="1" applyFill="1" applyBorder="1" applyAlignment="1">
      <alignment vertical="center" wrapText="1"/>
    </xf>
    <xf numFmtId="0" fontId="6" fillId="0" borderId="5" xfId="0" applyFont="1" applyFill="1" applyBorder="1" applyAlignment="1">
      <alignment horizontal="center"/>
    </xf>
    <xf numFmtId="0" fontId="6" fillId="0" borderId="14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/>
    </xf>
    <xf numFmtId="164" fontId="12" fillId="0" borderId="5" xfId="0" applyNumberFormat="1" applyFont="1" applyFill="1" applyBorder="1" applyAlignment="1">
      <alignment horizontal="center"/>
    </xf>
    <xf numFmtId="164" fontId="12" fillId="0" borderId="14" xfId="0" applyNumberFormat="1" applyFont="1" applyFill="1" applyBorder="1" applyAlignment="1">
      <alignment horizontal="center"/>
    </xf>
    <xf numFmtId="0" fontId="8" fillId="0" borderId="5" xfId="0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center" vertical="center"/>
    </xf>
    <xf numFmtId="9" fontId="8" fillId="0" borderId="5" xfId="0" applyNumberFormat="1" applyFont="1" applyFill="1" applyBorder="1" applyAlignment="1">
      <alignment horizontal="center" vertical="center"/>
    </xf>
    <xf numFmtId="9" fontId="8" fillId="0" borderId="14" xfId="0" applyNumberFormat="1" applyFont="1" applyFill="1" applyBorder="1" applyAlignment="1">
      <alignment horizontal="center" vertical="center"/>
    </xf>
    <xf numFmtId="2" fontId="8" fillId="0" borderId="5" xfId="0" applyNumberFormat="1" applyFont="1" applyFill="1" applyBorder="1" applyAlignment="1">
      <alignment horizontal="center" vertical="center"/>
    </xf>
    <xf numFmtId="2" fontId="8" fillId="0" borderId="14" xfId="0" applyNumberFormat="1" applyFont="1" applyFill="1" applyBorder="1" applyAlignment="1">
      <alignment horizontal="center" vertical="center"/>
    </xf>
    <xf numFmtId="2" fontId="12" fillId="0" borderId="5" xfId="0" applyNumberFormat="1" applyFont="1" applyFill="1" applyBorder="1" applyAlignment="1">
      <alignment horizontal="center"/>
    </xf>
    <xf numFmtId="2" fontId="12" fillId="0" borderId="14" xfId="0" applyNumberFormat="1" applyFont="1" applyFill="1" applyBorder="1" applyAlignment="1">
      <alignment horizontal="center"/>
    </xf>
    <xf numFmtId="0" fontId="9" fillId="0" borderId="5" xfId="0" applyFont="1" applyFill="1" applyBorder="1"/>
    <xf numFmtId="9" fontId="8" fillId="0" borderId="5" xfId="0" applyNumberFormat="1" applyFont="1" applyFill="1" applyBorder="1" applyAlignment="1">
      <alignment horizontal="center"/>
    </xf>
    <xf numFmtId="9" fontId="8" fillId="0" borderId="14" xfId="0" applyNumberFormat="1" applyFont="1" applyFill="1" applyBorder="1" applyAlignment="1">
      <alignment horizontal="center"/>
    </xf>
    <xf numFmtId="0" fontId="12" fillId="0" borderId="14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/>
    </xf>
    <xf numFmtId="0" fontId="8" fillId="0" borderId="14" xfId="0" applyFont="1" applyFill="1" applyBorder="1" applyAlignment="1">
      <alignment horizontal="center"/>
    </xf>
    <xf numFmtId="0" fontId="9" fillId="0" borderId="23" xfId="0" applyFont="1" applyFill="1" applyBorder="1"/>
    <xf numFmtId="9" fontId="8" fillId="0" borderId="23" xfId="0" applyNumberFormat="1" applyFont="1" applyFill="1" applyBorder="1" applyAlignment="1">
      <alignment horizontal="center"/>
    </xf>
    <xf numFmtId="9" fontId="8" fillId="0" borderId="24" xfId="0" applyNumberFormat="1" applyFont="1" applyFill="1" applyBorder="1" applyAlignment="1">
      <alignment horizontal="center"/>
    </xf>
    <xf numFmtId="1" fontId="0" fillId="0" borderId="5" xfId="0" applyNumberFormat="1" applyFill="1" applyBorder="1" applyAlignment="1">
      <alignment horizontal="left" vertical="center" wrapText="1"/>
    </xf>
    <xf numFmtId="0" fontId="0" fillId="0" borderId="5" xfId="0" applyFill="1" applyBorder="1" applyAlignment="1">
      <alignment horizontal="left" vertical="center" wrapText="1"/>
    </xf>
    <xf numFmtId="0" fontId="0" fillId="0" borderId="5" xfId="0" applyNumberFormat="1" applyFill="1" applyBorder="1" applyAlignment="1">
      <alignment horizontal="left" vertical="center" wrapText="1"/>
    </xf>
    <xf numFmtId="0" fontId="0" fillId="0" borderId="0" xfId="0" applyFill="1" applyAlignment="1">
      <alignment wrapText="1"/>
    </xf>
    <xf numFmtId="2" fontId="0" fillId="0" borderId="0" xfId="0" applyNumberFormat="1" applyFill="1" applyBorder="1" applyAlignment="1"/>
    <xf numFmtId="2" fontId="0" fillId="0" borderId="0" xfId="0" quotePrefix="1" applyNumberFormat="1" applyFill="1" applyBorder="1" applyAlignment="1"/>
    <xf numFmtId="1" fontId="1" fillId="0" borderId="5" xfId="0" applyNumberFormat="1" applyFont="1" applyFill="1" applyBorder="1" applyAlignment="1">
      <alignment horizontal="center"/>
    </xf>
    <xf numFmtId="1" fontId="1" fillId="0" borderId="6" xfId="0" applyNumberFormat="1" applyFont="1" applyFill="1" applyBorder="1" applyAlignment="1">
      <alignment horizontal="center"/>
    </xf>
    <xf numFmtId="2" fontId="1" fillId="0" borderId="6" xfId="0" applyNumberFormat="1" applyFont="1" applyFill="1" applyBorder="1" applyAlignment="1">
      <alignment horizontal="center"/>
    </xf>
    <xf numFmtId="0" fontId="0" fillId="0" borderId="0" xfId="0" applyFill="1" applyBorder="1"/>
    <xf numFmtId="2" fontId="0" fillId="0" borderId="0" xfId="0" quotePrefix="1" applyNumberFormat="1" applyFill="1" applyBorder="1" applyAlignment="1">
      <alignment horizontal="center"/>
    </xf>
    <xf numFmtId="0" fontId="1" fillId="0" borderId="0" xfId="0" applyFont="1" applyFill="1" applyBorder="1" applyAlignment="1">
      <alignment horizontal="left" vertical="top"/>
    </xf>
    <xf numFmtId="0" fontId="1" fillId="0" borderId="0" xfId="0" applyFont="1" applyFill="1" applyBorder="1" applyAlignment="1">
      <alignment horizontal="center"/>
    </xf>
    <xf numFmtId="2" fontId="0" fillId="0" borderId="0" xfId="0" applyNumberFormat="1" applyFill="1" applyBorder="1" applyAlignment="1">
      <alignment horizontal="center" wrapText="1"/>
    </xf>
    <xf numFmtId="0" fontId="0" fillId="0" borderId="0" xfId="0" applyFill="1" applyBorder="1" applyAlignment="1">
      <alignment horizontal="center" wrapText="1"/>
    </xf>
    <xf numFmtId="0" fontId="1" fillId="0" borderId="13" xfId="0" applyFont="1" applyFill="1" applyBorder="1" applyAlignment="1">
      <alignment horizontal="left" vertical="top"/>
    </xf>
    <xf numFmtId="1" fontId="1" fillId="0" borderId="3" xfId="0" applyNumberFormat="1" applyFont="1" applyFill="1" applyBorder="1" applyAlignment="1">
      <alignment horizontal="left" vertical="top" wrapText="1"/>
    </xf>
    <xf numFmtId="1" fontId="1" fillId="0" borderId="7" xfId="0" applyNumberFormat="1" applyFont="1" applyFill="1" applyBorder="1" applyAlignment="1">
      <alignment horizontal="left" vertical="top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1" fontId="1" fillId="0" borderId="2" xfId="0" applyNumberFormat="1" applyFont="1" applyFill="1" applyBorder="1" applyAlignment="1">
      <alignment horizontal="center" vertical="center" wrapText="1"/>
    </xf>
    <xf numFmtId="1" fontId="1" fillId="0" borderId="6" xfId="0" applyNumberFormat="1" applyFont="1" applyFill="1" applyBorder="1" applyAlignment="1">
      <alignment horizontal="center" vertical="center" wrapText="1"/>
    </xf>
    <xf numFmtId="2" fontId="1" fillId="0" borderId="2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9" xfId="0" applyNumberFormat="1" applyFont="1" applyFill="1" applyBorder="1" applyAlignment="1">
      <alignment horizontal="center" vertical="center" wrapText="1"/>
    </xf>
    <xf numFmtId="1" fontId="2" fillId="0" borderId="0" xfId="0" applyNumberFormat="1" applyFont="1" applyFill="1" applyAlignment="1">
      <alignment horizontal="center" vertical="center" wrapText="1"/>
    </xf>
    <xf numFmtId="1" fontId="0" fillId="0" borderId="0" xfId="0" applyNumberFormat="1" applyFill="1" applyAlignment="1">
      <alignment horizontal="center" vertical="center" wrapText="1"/>
    </xf>
    <xf numFmtId="0" fontId="1" fillId="0" borderId="11" xfId="0" applyFont="1" applyFill="1" applyBorder="1"/>
    <xf numFmtId="0" fontId="1" fillId="0" borderId="2" xfId="0" applyFont="1" applyFill="1" applyBorder="1"/>
    <xf numFmtId="0" fontId="1" fillId="0" borderId="12" xfId="0" applyFont="1" applyFill="1" applyBorder="1"/>
    <xf numFmtId="0" fontId="1" fillId="0" borderId="5" xfId="0" applyFont="1" applyFill="1" applyBorder="1" applyAlignment="1">
      <alignment horizontal="left" vertical="top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6" xfId="0" applyNumberFormat="1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left" vertical="top"/>
    </xf>
    <xf numFmtId="0" fontId="1" fillId="0" borderId="6" xfId="0" applyFont="1" applyFill="1" applyBorder="1" applyAlignment="1">
      <alignment horizontal="left" vertical="top"/>
    </xf>
    <xf numFmtId="0" fontId="1" fillId="0" borderId="11" xfId="0" applyFont="1" applyFill="1" applyBorder="1" applyAlignment="1">
      <alignment horizontal="left" vertical="top"/>
    </xf>
    <xf numFmtId="0" fontId="1" fillId="0" borderId="2" xfId="0" applyFont="1" applyFill="1" applyBorder="1" applyAlignment="1">
      <alignment horizontal="left" vertical="top"/>
    </xf>
    <xf numFmtId="0" fontId="1" fillId="0" borderId="12" xfId="0" applyFont="1" applyFill="1" applyBorder="1" applyAlignment="1">
      <alignment horizontal="left" vertical="top"/>
    </xf>
    <xf numFmtId="0" fontId="11" fillId="0" borderId="13" xfId="0" applyFont="1" applyFill="1" applyBorder="1" applyAlignment="1">
      <alignment horizontal="left"/>
    </xf>
    <xf numFmtId="0" fontId="11" fillId="0" borderId="5" xfId="0" applyFont="1" applyFill="1" applyBorder="1" applyAlignment="1">
      <alignment horizontal="left"/>
    </xf>
    <xf numFmtId="0" fontId="0" fillId="0" borderId="19" xfId="0" applyNumberFormat="1" applyFill="1" applyBorder="1" applyAlignment="1">
      <alignment horizontal="left" vertical="center" wrapText="1"/>
    </xf>
    <xf numFmtId="0" fontId="0" fillId="0" borderId="0" xfId="0" applyNumberFormat="1" applyFill="1" applyBorder="1" applyAlignment="1">
      <alignment horizontal="left" vertical="center" wrapText="1"/>
    </xf>
    <xf numFmtId="0" fontId="1" fillId="0" borderId="25" xfId="0" applyFont="1" applyFill="1" applyBorder="1" applyAlignment="1">
      <alignment horizontal="left" vertical="top"/>
    </xf>
    <xf numFmtId="0" fontId="1" fillId="0" borderId="23" xfId="0" applyFont="1" applyFill="1" applyBorder="1" applyAlignment="1">
      <alignment horizontal="left" vertical="top"/>
    </xf>
    <xf numFmtId="1" fontId="1" fillId="0" borderId="0" xfId="0" applyNumberFormat="1" applyFont="1" applyFill="1" applyAlignment="1">
      <alignment horizontal="left" vertical="center" wrapText="1"/>
    </xf>
    <xf numFmtId="0" fontId="5" fillId="0" borderId="2" xfId="0" applyFont="1" applyFill="1" applyBorder="1" applyAlignment="1">
      <alignment horizontal="center"/>
    </xf>
    <xf numFmtId="0" fontId="1" fillId="0" borderId="13" xfId="0" applyFont="1" applyFill="1" applyBorder="1" applyAlignment="1">
      <alignment horizontal="left"/>
    </xf>
    <xf numFmtId="0" fontId="1" fillId="0" borderId="5" xfId="0" applyFont="1" applyFill="1" applyBorder="1" applyAlignment="1">
      <alignment horizontal="left"/>
    </xf>
    <xf numFmtId="0" fontId="1" fillId="0" borderId="20" xfId="0" applyFont="1" applyFill="1" applyBorder="1" applyAlignment="1">
      <alignment horizontal="left"/>
    </xf>
    <xf numFmtId="0" fontId="1" fillId="0" borderId="18" xfId="0" applyFont="1" applyFill="1" applyBorder="1" applyAlignment="1">
      <alignment horizontal="left"/>
    </xf>
    <xf numFmtId="0" fontId="1" fillId="0" borderId="21" xfId="0" applyFont="1" applyFill="1" applyBorder="1" applyAlignment="1">
      <alignment horizontal="left" wrapText="1"/>
    </xf>
    <xf numFmtId="0" fontId="1" fillId="0" borderId="22" xfId="0" applyFont="1" applyFill="1" applyBorder="1" applyAlignment="1">
      <alignment horizontal="left" wrapText="1"/>
    </xf>
    <xf numFmtId="0" fontId="11" fillId="0" borderId="13" xfId="0" applyFont="1" applyFill="1" applyBorder="1" applyAlignment="1">
      <alignment horizontal="left" vertical="top"/>
    </xf>
    <xf numFmtId="0" fontId="11" fillId="0" borderId="5" xfId="0" applyFont="1" applyFill="1" applyBorder="1" applyAlignment="1">
      <alignment horizontal="left" vertical="top"/>
    </xf>
    <xf numFmtId="0" fontId="7" fillId="0" borderId="0" xfId="0" applyFont="1" applyFill="1" applyBorder="1" applyAlignment="1">
      <alignment horizontal="left"/>
    </xf>
    <xf numFmtId="0" fontId="1" fillId="0" borderId="20" xfId="0" applyFont="1" applyFill="1" applyBorder="1" applyAlignment="1">
      <alignment horizontal="left" vertical="top"/>
    </xf>
    <xf numFmtId="0" fontId="1" fillId="0" borderId="18" xfId="0" applyFont="1" applyFill="1" applyBorder="1" applyAlignment="1">
      <alignment horizontal="left" vertical="top"/>
    </xf>
    <xf numFmtId="0" fontId="1" fillId="0" borderId="20" xfId="0" applyFont="1" applyFill="1" applyBorder="1" applyAlignment="1">
      <alignment horizontal="left" wrapText="1"/>
    </xf>
    <xf numFmtId="0" fontId="1" fillId="0" borderId="18" xfId="0" applyFont="1" applyFill="1" applyBorder="1" applyAlignment="1">
      <alignment horizontal="left" wrapText="1"/>
    </xf>
    <xf numFmtId="1" fontId="0" fillId="0" borderId="5" xfId="0" applyNumberFormat="1" applyFill="1" applyBorder="1" applyAlignment="1">
      <alignment horizontal="left" vertical="center" wrapText="1"/>
    </xf>
    <xf numFmtId="0" fontId="0" fillId="0" borderId="5" xfId="0" applyFill="1" applyBorder="1" applyAlignment="1">
      <alignment horizontal="left" vertical="center" wrapText="1"/>
    </xf>
    <xf numFmtId="0" fontId="0" fillId="0" borderId="5" xfId="0" applyNumberForma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3571876</xdr:colOff>
      <xdr:row>0</xdr:row>
      <xdr:rowOff>38099</xdr:rowOff>
    </xdr:from>
    <xdr:to>
      <xdr:col>3</xdr:col>
      <xdr:colOff>552919</xdr:colOff>
      <xdr:row>8</xdr:row>
      <xdr:rowOff>148758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1501" y="38099"/>
          <a:ext cx="1581618" cy="140605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</xdr:colOff>
      <xdr:row>0</xdr:row>
      <xdr:rowOff>47625</xdr:rowOff>
    </xdr:from>
    <xdr:to>
      <xdr:col>3</xdr:col>
      <xdr:colOff>743418</xdr:colOff>
      <xdr:row>8</xdr:row>
      <xdr:rowOff>158284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67250" y="47625"/>
          <a:ext cx="1581618" cy="14060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75"/>
  <sheetViews>
    <sheetView zoomScaleNormal="100" workbookViewId="0">
      <selection activeCell="A41" sqref="A41:B41"/>
    </sheetView>
  </sheetViews>
  <sheetFormatPr defaultRowHeight="12.75" x14ac:dyDescent="0.2"/>
  <cols>
    <col min="1" max="1" width="12.140625" style="7" customWidth="1"/>
    <col min="2" max="2" width="56.28515625" style="83" customWidth="1"/>
    <col min="3" max="3" width="12.7109375" style="9" customWidth="1"/>
    <col min="4" max="6" width="12.7109375" style="10" customWidth="1"/>
    <col min="7" max="7" width="15.7109375" style="9" customWidth="1"/>
    <col min="8" max="8" width="12.7109375" style="9" customWidth="1"/>
    <col min="9" max="9" width="7.7109375" style="13" customWidth="1"/>
    <col min="10" max="10" width="33.140625" style="13" customWidth="1"/>
    <col min="11" max="16384" width="9.140625" style="13"/>
  </cols>
  <sheetData>
    <row r="1" spans="1:8" x14ac:dyDescent="0.2">
      <c r="B1" s="8" t="s">
        <v>134</v>
      </c>
      <c r="H1" s="12" t="s">
        <v>96</v>
      </c>
    </row>
    <row r="2" spans="1:8" x14ac:dyDescent="0.2">
      <c r="B2" s="14" t="s">
        <v>135</v>
      </c>
      <c r="F2" s="11"/>
      <c r="G2" s="15" t="s">
        <v>155</v>
      </c>
      <c r="H2" s="15"/>
    </row>
    <row r="3" spans="1:8" x14ac:dyDescent="0.2">
      <c r="B3" s="16" t="s">
        <v>136</v>
      </c>
      <c r="F3" s="11"/>
      <c r="G3" s="17" t="s">
        <v>154</v>
      </c>
      <c r="H3" s="18" t="s">
        <v>93</v>
      </c>
    </row>
    <row r="4" spans="1:8" x14ac:dyDescent="0.2">
      <c r="B4" s="16" t="s">
        <v>137</v>
      </c>
      <c r="F4" s="11"/>
      <c r="G4" s="19"/>
      <c r="H4" s="20" t="s">
        <v>94</v>
      </c>
    </row>
    <row r="5" spans="1:8" x14ac:dyDescent="0.2">
      <c r="B5" s="21" t="s">
        <v>138</v>
      </c>
      <c r="G5" s="22">
        <v>45443</v>
      </c>
      <c r="H5" s="23" t="s">
        <v>95</v>
      </c>
    </row>
    <row r="11" spans="1:8" s="24" customFormat="1" x14ac:dyDescent="0.2">
      <c r="A11" s="105" t="s">
        <v>152</v>
      </c>
      <c r="B11" s="106"/>
      <c r="C11" s="106"/>
      <c r="D11" s="106"/>
      <c r="E11" s="106"/>
      <c r="F11" s="106"/>
      <c r="G11" s="106"/>
      <c r="H11" s="106"/>
    </row>
    <row r="12" spans="1:8" s="24" customFormat="1" x14ac:dyDescent="0.2">
      <c r="A12" s="25"/>
      <c r="C12" s="26"/>
      <c r="D12" s="27"/>
      <c r="E12" s="27"/>
      <c r="F12" s="27"/>
      <c r="G12" s="28"/>
      <c r="H12" s="28"/>
    </row>
    <row r="13" spans="1:8" s="24" customFormat="1" ht="25.5" x14ac:dyDescent="0.2">
      <c r="A13" s="25" t="s">
        <v>4</v>
      </c>
      <c r="B13" s="24" t="s">
        <v>97</v>
      </c>
      <c r="C13" s="26"/>
      <c r="D13" s="27"/>
      <c r="E13" s="27"/>
      <c r="F13" s="27"/>
      <c r="G13" s="28"/>
      <c r="H13" s="28"/>
    </row>
    <row r="14" spans="1:8" s="24" customFormat="1" ht="13.5" thickBot="1" x14ac:dyDescent="0.25">
      <c r="A14" s="29"/>
      <c r="C14" s="26"/>
      <c r="D14" s="27"/>
      <c r="E14" s="27"/>
      <c r="F14" s="27"/>
      <c r="G14" s="28"/>
      <c r="H14" s="28"/>
    </row>
    <row r="15" spans="1:8" s="30" customFormat="1" ht="33" customHeight="1" x14ac:dyDescent="0.2">
      <c r="A15" s="96" t="s">
        <v>0</v>
      </c>
      <c r="B15" s="98" t="s">
        <v>1</v>
      </c>
      <c r="C15" s="100" t="s">
        <v>3</v>
      </c>
      <c r="D15" s="102" t="s">
        <v>5</v>
      </c>
      <c r="E15" s="102"/>
      <c r="F15" s="102"/>
      <c r="G15" s="111" t="s">
        <v>6</v>
      </c>
      <c r="H15" s="103" t="s">
        <v>2</v>
      </c>
    </row>
    <row r="16" spans="1:8" s="32" customFormat="1" ht="13.5" thickBot="1" x14ac:dyDescent="0.25">
      <c r="A16" s="97"/>
      <c r="B16" s="99"/>
      <c r="C16" s="101"/>
      <c r="D16" s="31" t="s">
        <v>20</v>
      </c>
      <c r="E16" s="31" t="s">
        <v>21</v>
      </c>
      <c r="F16" s="31" t="s">
        <v>22</v>
      </c>
      <c r="G16" s="112"/>
      <c r="H16" s="104"/>
    </row>
    <row r="17" spans="1:8" s="33" customFormat="1" x14ac:dyDescent="0.2">
      <c r="A17" s="107" t="s">
        <v>23</v>
      </c>
      <c r="B17" s="108"/>
      <c r="C17" s="108"/>
      <c r="D17" s="108"/>
      <c r="E17" s="108"/>
      <c r="F17" s="108"/>
      <c r="G17" s="108"/>
      <c r="H17" s="109"/>
    </row>
    <row r="18" spans="1:8" x14ac:dyDescent="0.2">
      <c r="A18" s="95" t="s">
        <v>24</v>
      </c>
      <c r="B18" s="34" t="s">
        <v>25</v>
      </c>
      <c r="C18" s="35">
        <v>200</v>
      </c>
      <c r="D18" s="1">
        <v>7.74</v>
      </c>
      <c r="E18" s="1">
        <v>9.16</v>
      </c>
      <c r="F18" s="1">
        <v>40.42</v>
      </c>
      <c r="G18" s="2">
        <v>220.62</v>
      </c>
      <c r="H18" s="36">
        <v>268</v>
      </c>
    </row>
    <row r="19" spans="1:8" x14ac:dyDescent="0.2">
      <c r="A19" s="95"/>
      <c r="B19" s="34" t="s">
        <v>26</v>
      </c>
      <c r="C19" s="35">
        <v>100</v>
      </c>
      <c r="D19" s="1">
        <v>12.28</v>
      </c>
      <c r="E19" s="1">
        <v>10.31</v>
      </c>
      <c r="F19" s="1">
        <v>43.27</v>
      </c>
      <c r="G19" s="2">
        <v>276.37</v>
      </c>
      <c r="H19" s="36">
        <v>574</v>
      </c>
    </row>
    <row r="20" spans="1:8" x14ac:dyDescent="0.2">
      <c r="A20" s="95"/>
      <c r="B20" s="34" t="s">
        <v>27</v>
      </c>
      <c r="C20" s="35">
        <v>200</v>
      </c>
      <c r="D20" s="1">
        <v>0.2</v>
      </c>
      <c r="E20" s="1">
        <v>0</v>
      </c>
      <c r="F20" s="1">
        <v>7.02</v>
      </c>
      <c r="G20" s="2">
        <v>28.46</v>
      </c>
      <c r="H20" s="36">
        <v>143</v>
      </c>
    </row>
    <row r="21" spans="1:8" s="33" customFormat="1" x14ac:dyDescent="0.2">
      <c r="A21" s="95" t="s">
        <v>28</v>
      </c>
      <c r="B21" s="110"/>
      <c r="C21" s="37">
        <f>SUM(C18:C20)</f>
        <v>500</v>
      </c>
      <c r="D21" s="37">
        <f>SUM(D18:D20)</f>
        <v>20.22</v>
      </c>
      <c r="E21" s="37">
        <f>SUM(E18:E20)</f>
        <v>19.47</v>
      </c>
      <c r="F21" s="37">
        <f>SUM(F18:F20)</f>
        <v>90.71</v>
      </c>
      <c r="G21" s="37">
        <f>SUM(G18:G20)</f>
        <v>525.45000000000005</v>
      </c>
      <c r="H21" s="38"/>
    </row>
    <row r="22" spans="1:8" x14ac:dyDescent="0.2">
      <c r="A22" s="95" t="s">
        <v>29</v>
      </c>
      <c r="B22" s="34" t="s">
        <v>30</v>
      </c>
      <c r="C22" s="35">
        <v>200</v>
      </c>
      <c r="D22" s="1">
        <v>1.8</v>
      </c>
      <c r="E22" s="1">
        <v>2.88</v>
      </c>
      <c r="F22" s="1">
        <v>13.54</v>
      </c>
      <c r="G22" s="2">
        <v>100.08</v>
      </c>
      <c r="H22" s="36">
        <v>131</v>
      </c>
    </row>
    <row r="23" spans="1:8" x14ac:dyDescent="0.2">
      <c r="A23" s="95"/>
      <c r="B23" s="34" t="s">
        <v>73</v>
      </c>
      <c r="C23" s="35">
        <v>90</v>
      </c>
      <c r="D23" s="1">
        <v>16.07</v>
      </c>
      <c r="E23" s="1">
        <v>20.260000000000002</v>
      </c>
      <c r="F23" s="1">
        <v>32.590000000000003</v>
      </c>
      <c r="G23" s="2">
        <v>301.23</v>
      </c>
      <c r="H23" s="39" t="s">
        <v>72</v>
      </c>
    </row>
    <row r="24" spans="1:8" x14ac:dyDescent="0.2">
      <c r="A24" s="95"/>
      <c r="B24" s="34" t="s">
        <v>54</v>
      </c>
      <c r="C24" s="35">
        <v>20</v>
      </c>
      <c r="D24" s="1">
        <v>0.12</v>
      </c>
      <c r="E24" s="1">
        <v>0.75</v>
      </c>
      <c r="F24" s="1">
        <v>1.07</v>
      </c>
      <c r="G24" s="2">
        <v>11.5</v>
      </c>
      <c r="H24" s="36">
        <v>453</v>
      </c>
    </row>
    <row r="25" spans="1:8" x14ac:dyDescent="0.2">
      <c r="A25" s="95"/>
      <c r="B25" s="34" t="s">
        <v>55</v>
      </c>
      <c r="C25" s="35">
        <v>150</v>
      </c>
      <c r="D25" s="1">
        <v>5.8</v>
      </c>
      <c r="E25" s="1">
        <v>2.91</v>
      </c>
      <c r="F25" s="1">
        <v>35.549999999999997</v>
      </c>
      <c r="G25" s="2">
        <v>229.2</v>
      </c>
      <c r="H25" s="36">
        <v>291</v>
      </c>
    </row>
    <row r="26" spans="1:8" x14ac:dyDescent="0.2">
      <c r="A26" s="95"/>
      <c r="B26" s="34" t="s">
        <v>32</v>
      </c>
      <c r="C26" s="35">
        <v>200</v>
      </c>
      <c r="D26" s="1">
        <v>0.08</v>
      </c>
      <c r="E26" s="1">
        <v>0</v>
      </c>
      <c r="F26" s="1">
        <v>10.62</v>
      </c>
      <c r="G26" s="2">
        <v>40.44</v>
      </c>
      <c r="H26" s="36">
        <v>508</v>
      </c>
    </row>
    <row r="27" spans="1:8" x14ac:dyDescent="0.2">
      <c r="A27" s="95"/>
      <c r="B27" s="34" t="s">
        <v>33</v>
      </c>
      <c r="C27" s="35">
        <v>30</v>
      </c>
      <c r="D27" s="1">
        <v>1.98</v>
      </c>
      <c r="E27" s="1">
        <v>0.36</v>
      </c>
      <c r="F27" s="1">
        <v>10.02</v>
      </c>
      <c r="G27" s="2">
        <v>52.2</v>
      </c>
      <c r="H27" s="36">
        <v>109</v>
      </c>
    </row>
    <row r="28" spans="1:8" x14ac:dyDescent="0.2">
      <c r="A28" s="95"/>
      <c r="B28" s="34" t="s">
        <v>34</v>
      </c>
      <c r="C28" s="35">
        <v>30</v>
      </c>
      <c r="D28" s="1">
        <v>2.37</v>
      </c>
      <c r="E28" s="1">
        <v>0.3</v>
      </c>
      <c r="F28" s="1">
        <v>14.76</v>
      </c>
      <c r="G28" s="2">
        <v>70.5</v>
      </c>
      <c r="H28" s="36">
        <v>108</v>
      </c>
    </row>
    <row r="29" spans="1:8" s="33" customFormat="1" x14ac:dyDescent="0.2">
      <c r="A29" s="95" t="s">
        <v>35</v>
      </c>
      <c r="B29" s="110"/>
      <c r="C29" s="37">
        <f>SUM(C22:C28)</f>
        <v>720</v>
      </c>
      <c r="D29" s="37">
        <f>SUM(D22:D28)</f>
        <v>28.220000000000002</v>
      </c>
      <c r="E29" s="37">
        <f>SUM(E22:E28)</f>
        <v>27.46</v>
      </c>
      <c r="F29" s="37">
        <f>SUM(F22:F28)</f>
        <v>118.15</v>
      </c>
      <c r="G29" s="37">
        <f>SUM(G22:G28)</f>
        <v>805.15000000000009</v>
      </c>
      <c r="H29" s="38"/>
    </row>
    <row r="30" spans="1:8" s="33" customFormat="1" ht="13.5" thickBot="1" x14ac:dyDescent="0.25">
      <c r="A30" s="113" t="s">
        <v>36</v>
      </c>
      <c r="B30" s="114"/>
      <c r="C30" s="40">
        <f>C29+C21</f>
        <v>1220</v>
      </c>
      <c r="D30" s="40">
        <f t="shared" ref="D30:G30" si="0">D29+D21</f>
        <v>48.44</v>
      </c>
      <c r="E30" s="40">
        <f t="shared" si="0"/>
        <v>46.93</v>
      </c>
      <c r="F30" s="40">
        <f t="shared" si="0"/>
        <v>208.86</v>
      </c>
      <c r="G30" s="40">
        <f t="shared" si="0"/>
        <v>1330.6000000000001</v>
      </c>
      <c r="H30" s="41"/>
    </row>
    <row r="31" spans="1:8" s="33" customFormat="1" x14ac:dyDescent="0.2">
      <c r="A31" s="115" t="s">
        <v>37</v>
      </c>
      <c r="B31" s="116"/>
      <c r="C31" s="116"/>
      <c r="D31" s="116"/>
      <c r="E31" s="116"/>
      <c r="F31" s="116"/>
      <c r="G31" s="116"/>
      <c r="H31" s="117"/>
    </row>
    <row r="32" spans="1:8" x14ac:dyDescent="0.2">
      <c r="A32" s="95" t="s">
        <v>24</v>
      </c>
      <c r="B32" s="34" t="s">
        <v>39</v>
      </c>
      <c r="C32" s="35">
        <v>200</v>
      </c>
      <c r="D32" s="1">
        <v>19.3</v>
      </c>
      <c r="E32" s="1">
        <v>20.56</v>
      </c>
      <c r="F32" s="1">
        <v>61.09</v>
      </c>
      <c r="G32" s="2">
        <v>441.03</v>
      </c>
      <c r="H32" s="39" t="s">
        <v>38</v>
      </c>
    </row>
    <row r="33" spans="1:24" x14ac:dyDescent="0.2">
      <c r="A33" s="95"/>
      <c r="B33" s="34" t="s">
        <v>131</v>
      </c>
      <c r="C33" s="35">
        <v>100</v>
      </c>
      <c r="D33" s="1">
        <v>0.4</v>
      </c>
      <c r="E33" s="1">
        <v>0.4</v>
      </c>
      <c r="F33" s="1">
        <v>9.8000000000000007</v>
      </c>
      <c r="G33" s="2">
        <v>47</v>
      </c>
      <c r="H33" s="39" t="s">
        <v>59</v>
      </c>
    </row>
    <row r="34" spans="1:24" x14ac:dyDescent="0.2">
      <c r="A34" s="95"/>
      <c r="B34" s="34" t="s">
        <v>41</v>
      </c>
      <c r="C34" s="35">
        <v>200</v>
      </c>
      <c r="D34" s="1">
        <v>0.26</v>
      </c>
      <c r="E34" s="1">
        <v>0</v>
      </c>
      <c r="F34" s="1">
        <v>7.24</v>
      </c>
      <c r="G34" s="2">
        <v>30.84</v>
      </c>
      <c r="H34" s="36">
        <v>494</v>
      </c>
    </row>
    <row r="35" spans="1:24" s="33" customFormat="1" x14ac:dyDescent="0.2">
      <c r="A35" s="95" t="s">
        <v>28</v>
      </c>
      <c r="B35" s="110"/>
      <c r="C35" s="37">
        <f>SUM(C32:C34)</f>
        <v>500</v>
      </c>
      <c r="D35" s="37">
        <f>SUM(D32:D34)</f>
        <v>19.96</v>
      </c>
      <c r="E35" s="37">
        <f>SUM(E32:E34)</f>
        <v>20.959999999999997</v>
      </c>
      <c r="F35" s="37">
        <f>SUM(F32:F34)</f>
        <v>78.13</v>
      </c>
      <c r="G35" s="37">
        <f>SUM(G32:G34)</f>
        <v>518.87</v>
      </c>
      <c r="H35" s="38"/>
    </row>
    <row r="36" spans="1:24" ht="25.5" x14ac:dyDescent="0.2">
      <c r="A36" s="95" t="s">
        <v>29</v>
      </c>
      <c r="B36" s="34" t="s">
        <v>42</v>
      </c>
      <c r="C36" s="35">
        <v>200</v>
      </c>
      <c r="D36" s="1">
        <v>3.42</v>
      </c>
      <c r="E36" s="1">
        <v>2.58</v>
      </c>
      <c r="F36" s="1">
        <v>20.04</v>
      </c>
      <c r="G36" s="2">
        <v>154.24</v>
      </c>
      <c r="H36" s="36">
        <v>147</v>
      </c>
    </row>
    <row r="37" spans="1:24" x14ac:dyDescent="0.2">
      <c r="A37" s="95"/>
      <c r="B37" s="34" t="s">
        <v>44</v>
      </c>
      <c r="C37" s="35">
        <v>240</v>
      </c>
      <c r="D37" s="1">
        <v>20.02</v>
      </c>
      <c r="E37" s="1">
        <v>23.9</v>
      </c>
      <c r="F37" s="1">
        <v>59.87</v>
      </c>
      <c r="G37" s="2">
        <v>465.54</v>
      </c>
      <c r="H37" s="39" t="s">
        <v>43</v>
      </c>
    </row>
    <row r="38" spans="1:24" x14ac:dyDescent="0.2">
      <c r="A38" s="95"/>
      <c r="B38" s="42" t="s">
        <v>129</v>
      </c>
      <c r="C38" s="43">
        <v>200</v>
      </c>
      <c r="D38" s="43">
        <v>0.16</v>
      </c>
      <c r="E38" s="43">
        <v>0.08</v>
      </c>
      <c r="F38" s="43">
        <v>8.48</v>
      </c>
      <c r="G38" s="43">
        <v>34.74</v>
      </c>
      <c r="H38" s="44" t="s">
        <v>130</v>
      </c>
    </row>
    <row r="39" spans="1:24" x14ac:dyDescent="0.2">
      <c r="A39" s="95"/>
      <c r="B39" s="34" t="s">
        <v>34</v>
      </c>
      <c r="C39" s="35">
        <v>30</v>
      </c>
      <c r="D39" s="1">
        <v>2.37</v>
      </c>
      <c r="E39" s="1">
        <v>0.3</v>
      </c>
      <c r="F39" s="1">
        <v>14.76</v>
      </c>
      <c r="G39" s="2">
        <v>70.5</v>
      </c>
      <c r="H39" s="36">
        <v>108</v>
      </c>
    </row>
    <row r="40" spans="1:24" x14ac:dyDescent="0.2">
      <c r="A40" s="95"/>
      <c r="B40" s="34" t="s">
        <v>33</v>
      </c>
      <c r="C40" s="35">
        <v>30</v>
      </c>
      <c r="D40" s="1">
        <v>1.98</v>
      </c>
      <c r="E40" s="1">
        <v>0.36</v>
      </c>
      <c r="F40" s="1">
        <v>10.02</v>
      </c>
      <c r="G40" s="2">
        <v>52.2</v>
      </c>
      <c r="H40" s="36">
        <v>109</v>
      </c>
    </row>
    <row r="41" spans="1:24" s="33" customFormat="1" x14ac:dyDescent="0.2">
      <c r="A41" s="95" t="s">
        <v>35</v>
      </c>
      <c r="B41" s="110"/>
      <c r="C41" s="37">
        <f>SUM(C36:C40)</f>
        <v>700</v>
      </c>
      <c r="D41" s="37">
        <f>SUM(D36:D40)</f>
        <v>27.95</v>
      </c>
      <c r="E41" s="37">
        <f>SUM(E36:E40)</f>
        <v>27.219999999999995</v>
      </c>
      <c r="F41" s="37">
        <f>SUM(F36:F40)</f>
        <v>113.17</v>
      </c>
      <c r="G41" s="37">
        <f>SUM(G36:G40)</f>
        <v>777.22</v>
      </c>
      <c r="H41" s="38"/>
    </row>
    <row r="42" spans="1:24" s="33" customFormat="1" ht="13.5" thickBot="1" x14ac:dyDescent="0.25">
      <c r="A42" s="113" t="s">
        <v>36</v>
      </c>
      <c r="B42" s="114"/>
      <c r="C42" s="40">
        <f>C41+C35</f>
        <v>1200</v>
      </c>
      <c r="D42" s="40">
        <f t="shared" ref="D42:G42" si="1">D41+D35</f>
        <v>47.91</v>
      </c>
      <c r="E42" s="40">
        <f t="shared" si="1"/>
        <v>48.179999999999993</v>
      </c>
      <c r="F42" s="40">
        <f t="shared" si="1"/>
        <v>191.3</v>
      </c>
      <c r="G42" s="40">
        <f t="shared" si="1"/>
        <v>1296.0900000000001</v>
      </c>
      <c r="H42" s="41"/>
    </row>
    <row r="43" spans="1:24" s="33" customFormat="1" x14ac:dyDescent="0.2">
      <c r="A43" s="115" t="s">
        <v>47</v>
      </c>
      <c r="B43" s="116"/>
      <c r="C43" s="116"/>
      <c r="D43" s="116"/>
      <c r="E43" s="116"/>
      <c r="F43" s="116"/>
      <c r="G43" s="116"/>
      <c r="H43" s="117"/>
    </row>
    <row r="44" spans="1:24" x14ac:dyDescent="0.2">
      <c r="A44" s="95" t="s">
        <v>24</v>
      </c>
      <c r="B44" s="34" t="s">
        <v>48</v>
      </c>
      <c r="C44" s="35">
        <v>200</v>
      </c>
      <c r="D44" s="1">
        <v>7.82</v>
      </c>
      <c r="E44" s="1">
        <v>7.04</v>
      </c>
      <c r="F44" s="1">
        <v>40.6</v>
      </c>
      <c r="G44" s="2">
        <v>257.32</v>
      </c>
      <c r="H44" s="36">
        <v>250</v>
      </c>
    </row>
    <row r="45" spans="1:24" x14ac:dyDescent="0.2">
      <c r="A45" s="95"/>
      <c r="B45" s="34" t="s">
        <v>49</v>
      </c>
      <c r="C45" s="35">
        <v>100</v>
      </c>
      <c r="D45" s="1">
        <v>9.93</v>
      </c>
      <c r="E45" s="1">
        <v>11.72</v>
      </c>
      <c r="F45" s="1">
        <v>40.19</v>
      </c>
      <c r="G45" s="2">
        <v>276.61</v>
      </c>
      <c r="H45" s="36">
        <v>270</v>
      </c>
    </row>
    <row r="46" spans="1:24" x14ac:dyDescent="0.2">
      <c r="A46" s="95"/>
      <c r="B46" s="45" t="s">
        <v>133</v>
      </c>
      <c r="C46" s="2">
        <v>200</v>
      </c>
      <c r="D46" s="3">
        <v>0.22</v>
      </c>
      <c r="E46" s="4">
        <v>0.06</v>
      </c>
      <c r="F46" s="4">
        <v>7.2</v>
      </c>
      <c r="G46" s="46">
        <v>29.08</v>
      </c>
      <c r="H46" s="47" t="s">
        <v>132</v>
      </c>
      <c r="Q46" s="84"/>
      <c r="R46" s="85"/>
      <c r="S46" s="84"/>
      <c r="T46" s="84"/>
      <c r="U46" s="85"/>
      <c r="V46" s="84"/>
      <c r="W46" s="84"/>
      <c r="X46" s="84"/>
    </row>
    <row r="47" spans="1:24" s="33" customFormat="1" x14ac:dyDescent="0.2">
      <c r="A47" s="95" t="s">
        <v>28</v>
      </c>
      <c r="B47" s="110"/>
      <c r="C47" s="86">
        <f>SUM(C44:C46)</f>
        <v>500</v>
      </c>
      <c r="D47" s="48">
        <f>SUM(D44:D46)</f>
        <v>17.97</v>
      </c>
      <c r="E47" s="48">
        <f>SUM(E44:E46)</f>
        <v>18.82</v>
      </c>
      <c r="F47" s="48">
        <f>SUM(F44:F46)</f>
        <v>87.99</v>
      </c>
      <c r="G47" s="48">
        <f>SUM(G44:G46)</f>
        <v>563.0100000000001</v>
      </c>
      <c r="H47" s="38"/>
    </row>
    <row r="48" spans="1:24" x14ac:dyDescent="0.2">
      <c r="A48" s="95" t="s">
        <v>29</v>
      </c>
      <c r="B48" s="34" t="s">
        <v>51</v>
      </c>
      <c r="C48" s="2">
        <v>200</v>
      </c>
      <c r="D48" s="1">
        <v>4.5</v>
      </c>
      <c r="E48" s="1">
        <v>4.54</v>
      </c>
      <c r="F48" s="1">
        <v>17.28</v>
      </c>
      <c r="G48" s="2">
        <v>128.22</v>
      </c>
      <c r="H48" s="39" t="s">
        <v>50</v>
      </c>
    </row>
    <row r="49" spans="1:8" x14ac:dyDescent="0.2">
      <c r="A49" s="95"/>
      <c r="B49" s="34" t="s">
        <v>53</v>
      </c>
      <c r="C49" s="35">
        <v>90</v>
      </c>
      <c r="D49" s="1">
        <v>11.24</v>
      </c>
      <c r="E49" s="1">
        <v>18.55</v>
      </c>
      <c r="F49" s="1">
        <v>21.93</v>
      </c>
      <c r="G49" s="2">
        <v>275.37</v>
      </c>
      <c r="H49" s="39" t="s">
        <v>52</v>
      </c>
    </row>
    <row r="50" spans="1:8" x14ac:dyDescent="0.2">
      <c r="A50" s="95"/>
      <c r="B50" s="34" t="s">
        <v>54</v>
      </c>
      <c r="C50" s="2">
        <v>20</v>
      </c>
      <c r="D50" s="1">
        <v>0.12</v>
      </c>
      <c r="E50" s="1">
        <v>0.75</v>
      </c>
      <c r="F50" s="1">
        <v>1.07</v>
      </c>
      <c r="G50" s="2">
        <v>11.5</v>
      </c>
      <c r="H50" s="36">
        <v>453</v>
      </c>
    </row>
    <row r="51" spans="1:8" ht="15" customHeight="1" x14ac:dyDescent="0.2">
      <c r="A51" s="95"/>
      <c r="B51" s="34" t="s">
        <v>83</v>
      </c>
      <c r="C51" s="35">
        <v>150</v>
      </c>
      <c r="D51" s="1">
        <v>8.64</v>
      </c>
      <c r="E51" s="1">
        <v>3.91</v>
      </c>
      <c r="F51" s="1">
        <v>38.85</v>
      </c>
      <c r="G51" s="2">
        <v>225.67</v>
      </c>
      <c r="H51" s="36">
        <v>237</v>
      </c>
    </row>
    <row r="52" spans="1:8" x14ac:dyDescent="0.2">
      <c r="A52" s="95"/>
      <c r="B52" s="34" t="s">
        <v>56</v>
      </c>
      <c r="C52" s="2">
        <v>200</v>
      </c>
      <c r="D52" s="1">
        <v>0.32</v>
      </c>
      <c r="E52" s="1">
        <v>0.14000000000000001</v>
      </c>
      <c r="F52" s="1">
        <v>11.46</v>
      </c>
      <c r="G52" s="2">
        <v>48.32</v>
      </c>
      <c r="H52" s="36">
        <v>519</v>
      </c>
    </row>
    <row r="53" spans="1:8" x14ac:dyDescent="0.2">
      <c r="A53" s="95"/>
      <c r="B53" s="34" t="s">
        <v>34</v>
      </c>
      <c r="C53" s="2">
        <v>30</v>
      </c>
      <c r="D53" s="1">
        <v>2.37</v>
      </c>
      <c r="E53" s="1">
        <v>0.3</v>
      </c>
      <c r="F53" s="1">
        <v>14.76</v>
      </c>
      <c r="G53" s="2">
        <v>70.5</v>
      </c>
      <c r="H53" s="36">
        <v>108</v>
      </c>
    </row>
    <row r="54" spans="1:8" x14ac:dyDescent="0.2">
      <c r="A54" s="95"/>
      <c r="B54" s="34" t="s">
        <v>33</v>
      </c>
      <c r="C54" s="2">
        <v>30</v>
      </c>
      <c r="D54" s="1">
        <v>1.98</v>
      </c>
      <c r="E54" s="1">
        <v>0.36</v>
      </c>
      <c r="F54" s="1">
        <v>10.02</v>
      </c>
      <c r="G54" s="2">
        <v>52.2</v>
      </c>
      <c r="H54" s="36">
        <v>109</v>
      </c>
    </row>
    <row r="55" spans="1:8" s="33" customFormat="1" x14ac:dyDescent="0.2">
      <c r="A55" s="95" t="s">
        <v>35</v>
      </c>
      <c r="B55" s="110"/>
      <c r="C55" s="37">
        <f>SUM(C48:C54)</f>
        <v>720</v>
      </c>
      <c r="D55" s="48">
        <f>SUM(D48:D54)</f>
        <v>29.17</v>
      </c>
      <c r="E55" s="37">
        <f>SUM(E48:E54)</f>
        <v>28.55</v>
      </c>
      <c r="F55" s="37">
        <f>SUM(F48:F54)</f>
        <v>115.37</v>
      </c>
      <c r="G55" s="37">
        <f>SUM(G48:G54)</f>
        <v>811.78000000000009</v>
      </c>
      <c r="H55" s="38"/>
    </row>
    <row r="56" spans="1:8" s="33" customFormat="1" ht="13.5" thickBot="1" x14ac:dyDescent="0.25">
      <c r="A56" s="113" t="s">
        <v>36</v>
      </c>
      <c r="B56" s="114"/>
      <c r="C56" s="87">
        <f>C55+C47</f>
        <v>1220</v>
      </c>
      <c r="D56" s="88">
        <f t="shared" ref="D56:G56" si="2">D55+D47</f>
        <v>47.14</v>
      </c>
      <c r="E56" s="88">
        <f t="shared" si="2"/>
        <v>47.370000000000005</v>
      </c>
      <c r="F56" s="88">
        <f t="shared" si="2"/>
        <v>203.36</v>
      </c>
      <c r="G56" s="88">
        <f t="shared" si="2"/>
        <v>1374.7900000000002</v>
      </c>
      <c r="H56" s="41"/>
    </row>
    <row r="57" spans="1:8" s="33" customFormat="1" x14ac:dyDescent="0.2">
      <c r="A57" s="115" t="s">
        <v>57</v>
      </c>
      <c r="B57" s="116"/>
      <c r="C57" s="116"/>
      <c r="D57" s="116"/>
      <c r="E57" s="116"/>
      <c r="F57" s="116"/>
      <c r="G57" s="116"/>
      <c r="H57" s="117"/>
    </row>
    <row r="58" spans="1:8" x14ac:dyDescent="0.2">
      <c r="A58" s="95" t="s">
        <v>24</v>
      </c>
      <c r="B58" s="34" t="s">
        <v>58</v>
      </c>
      <c r="C58" s="35">
        <v>200</v>
      </c>
      <c r="D58" s="1">
        <v>12.28</v>
      </c>
      <c r="E58" s="1">
        <v>14.76</v>
      </c>
      <c r="F58" s="1">
        <v>25.66</v>
      </c>
      <c r="G58" s="2">
        <v>287.23</v>
      </c>
      <c r="H58" s="36">
        <v>266</v>
      </c>
    </row>
    <row r="59" spans="1:8" x14ac:dyDescent="0.2">
      <c r="A59" s="95"/>
      <c r="B59" s="34" t="s">
        <v>40</v>
      </c>
      <c r="C59" s="35">
        <v>100</v>
      </c>
      <c r="D59" s="1">
        <v>8.0299999999999994</v>
      </c>
      <c r="E59" s="1">
        <v>5.81</v>
      </c>
      <c r="F59" s="1">
        <v>57.39</v>
      </c>
      <c r="G59" s="2">
        <v>318</v>
      </c>
      <c r="H59" s="36">
        <v>564</v>
      </c>
    </row>
    <row r="60" spans="1:8" x14ac:dyDescent="0.2">
      <c r="A60" s="95"/>
      <c r="B60" s="34" t="s">
        <v>27</v>
      </c>
      <c r="C60" s="35">
        <v>200</v>
      </c>
      <c r="D60" s="1">
        <v>0.2</v>
      </c>
      <c r="E60" s="1">
        <v>0</v>
      </c>
      <c r="F60" s="1">
        <v>7.02</v>
      </c>
      <c r="G60" s="2">
        <v>28.46</v>
      </c>
      <c r="H60" s="36">
        <v>143</v>
      </c>
    </row>
    <row r="61" spans="1:8" s="33" customFormat="1" x14ac:dyDescent="0.2">
      <c r="A61" s="95" t="s">
        <v>28</v>
      </c>
      <c r="B61" s="110"/>
      <c r="C61" s="37">
        <f>SUM(C58:C60)</f>
        <v>500</v>
      </c>
      <c r="D61" s="37">
        <f>SUM(D58:D60)</f>
        <v>20.509999999999998</v>
      </c>
      <c r="E61" s="37">
        <f>SUM(E58:E60)</f>
        <v>20.57</v>
      </c>
      <c r="F61" s="37">
        <f>SUM(F58:F60)</f>
        <v>90.07</v>
      </c>
      <c r="G61" s="37">
        <f>SUM(G58:G60)</f>
        <v>633.69000000000005</v>
      </c>
      <c r="H61" s="38"/>
    </row>
    <row r="62" spans="1:8" x14ac:dyDescent="0.2">
      <c r="A62" s="95" t="s">
        <v>29</v>
      </c>
      <c r="B62" s="34" t="s">
        <v>62</v>
      </c>
      <c r="C62" s="35">
        <v>200</v>
      </c>
      <c r="D62" s="1">
        <v>2.2400000000000002</v>
      </c>
      <c r="E62" s="1">
        <v>4.22</v>
      </c>
      <c r="F62" s="1">
        <v>7.4</v>
      </c>
      <c r="G62" s="2">
        <v>77.260000000000005</v>
      </c>
      <c r="H62" s="39" t="s">
        <v>61</v>
      </c>
    </row>
    <row r="63" spans="1:8" x14ac:dyDescent="0.2">
      <c r="A63" s="95"/>
      <c r="B63" s="34" t="s">
        <v>64</v>
      </c>
      <c r="C63" s="35">
        <v>90</v>
      </c>
      <c r="D63" s="1">
        <v>12.77</v>
      </c>
      <c r="E63" s="1">
        <v>16.22</v>
      </c>
      <c r="F63" s="1">
        <v>25.48</v>
      </c>
      <c r="G63" s="2">
        <v>306.02999999999997</v>
      </c>
      <c r="H63" s="39" t="s">
        <v>63</v>
      </c>
    </row>
    <row r="64" spans="1:8" x14ac:dyDescent="0.2">
      <c r="A64" s="95"/>
      <c r="B64" s="34" t="s">
        <v>54</v>
      </c>
      <c r="C64" s="35">
        <v>20</v>
      </c>
      <c r="D64" s="1">
        <v>0.12</v>
      </c>
      <c r="E64" s="1">
        <v>0.75</v>
      </c>
      <c r="F64" s="1">
        <v>1.07</v>
      </c>
      <c r="G64" s="2">
        <v>11.5</v>
      </c>
      <c r="H64" s="36">
        <v>453</v>
      </c>
    </row>
    <row r="65" spans="1:8" x14ac:dyDescent="0.2">
      <c r="A65" s="95"/>
      <c r="B65" s="34" t="s">
        <v>87</v>
      </c>
      <c r="C65" s="35">
        <v>150</v>
      </c>
      <c r="D65" s="1">
        <v>7.61</v>
      </c>
      <c r="E65" s="1">
        <v>6.42</v>
      </c>
      <c r="F65" s="1">
        <v>42.02</v>
      </c>
      <c r="G65" s="2">
        <v>218.52</v>
      </c>
      <c r="H65" s="36">
        <v>243</v>
      </c>
    </row>
    <row r="66" spans="1:8" x14ac:dyDescent="0.2">
      <c r="A66" s="95"/>
      <c r="B66" s="34" t="s">
        <v>32</v>
      </c>
      <c r="C66" s="35">
        <v>200</v>
      </c>
      <c r="D66" s="1">
        <v>0.08</v>
      </c>
      <c r="E66" s="1">
        <v>0</v>
      </c>
      <c r="F66" s="1">
        <v>10.62</v>
      </c>
      <c r="G66" s="2">
        <v>40.44</v>
      </c>
      <c r="H66" s="36">
        <v>508</v>
      </c>
    </row>
    <row r="67" spans="1:8" x14ac:dyDescent="0.2">
      <c r="A67" s="95"/>
      <c r="B67" s="34" t="s">
        <v>34</v>
      </c>
      <c r="C67" s="35">
        <v>30</v>
      </c>
      <c r="D67" s="1">
        <v>2.37</v>
      </c>
      <c r="E67" s="1">
        <v>0.3</v>
      </c>
      <c r="F67" s="1">
        <v>14.76</v>
      </c>
      <c r="G67" s="2">
        <v>70.5</v>
      </c>
      <c r="H67" s="36">
        <v>108</v>
      </c>
    </row>
    <row r="68" spans="1:8" x14ac:dyDescent="0.2">
      <c r="A68" s="95"/>
      <c r="B68" s="34" t="s">
        <v>33</v>
      </c>
      <c r="C68" s="35">
        <v>30</v>
      </c>
      <c r="D68" s="1">
        <v>1.98</v>
      </c>
      <c r="E68" s="1">
        <v>0.36</v>
      </c>
      <c r="F68" s="1">
        <v>10.02</v>
      </c>
      <c r="G68" s="2">
        <v>52.2</v>
      </c>
      <c r="H68" s="36">
        <v>109</v>
      </c>
    </row>
    <row r="69" spans="1:8" s="33" customFormat="1" x14ac:dyDescent="0.2">
      <c r="A69" s="95" t="s">
        <v>35</v>
      </c>
      <c r="B69" s="110"/>
      <c r="C69" s="37">
        <f>SUM(C62:C68)</f>
        <v>720</v>
      </c>
      <c r="D69" s="37">
        <f>SUM(D62:D68)</f>
        <v>27.169999999999998</v>
      </c>
      <c r="E69" s="37">
        <f>SUM(E62:E68)</f>
        <v>28.27</v>
      </c>
      <c r="F69" s="37">
        <f>SUM(F62:F68)</f>
        <v>111.37</v>
      </c>
      <c r="G69" s="37">
        <f>SUM(G62:G68)</f>
        <v>776.45</v>
      </c>
      <c r="H69" s="38"/>
    </row>
    <row r="70" spans="1:8" s="33" customFormat="1" ht="13.5" thickBot="1" x14ac:dyDescent="0.25">
      <c r="A70" s="113" t="s">
        <v>36</v>
      </c>
      <c r="B70" s="114"/>
      <c r="C70" s="40">
        <f>C69+C61</f>
        <v>1220</v>
      </c>
      <c r="D70" s="40">
        <f t="shared" ref="D70:G70" si="3">D69+D61</f>
        <v>47.679999999999993</v>
      </c>
      <c r="E70" s="40">
        <f t="shared" si="3"/>
        <v>48.84</v>
      </c>
      <c r="F70" s="40">
        <f t="shared" si="3"/>
        <v>201.44</v>
      </c>
      <c r="G70" s="40">
        <f t="shared" si="3"/>
        <v>1410.14</v>
      </c>
      <c r="H70" s="41"/>
    </row>
    <row r="71" spans="1:8" s="33" customFormat="1" x14ac:dyDescent="0.2">
      <c r="A71" s="115" t="s">
        <v>65</v>
      </c>
      <c r="B71" s="116"/>
      <c r="C71" s="116"/>
      <c r="D71" s="116"/>
      <c r="E71" s="116"/>
      <c r="F71" s="116"/>
      <c r="G71" s="116"/>
      <c r="H71" s="117"/>
    </row>
    <row r="72" spans="1:8" x14ac:dyDescent="0.2">
      <c r="A72" s="95" t="s">
        <v>24</v>
      </c>
      <c r="B72" s="34" t="s">
        <v>66</v>
      </c>
      <c r="C72" s="35">
        <v>200</v>
      </c>
      <c r="D72" s="1">
        <v>7.92</v>
      </c>
      <c r="E72" s="1">
        <v>7.98</v>
      </c>
      <c r="F72" s="1">
        <v>36.94</v>
      </c>
      <c r="G72" s="2">
        <v>292.24</v>
      </c>
      <c r="H72" s="36">
        <v>267</v>
      </c>
    </row>
    <row r="73" spans="1:8" x14ac:dyDescent="0.2">
      <c r="A73" s="95"/>
      <c r="B73" s="34" t="s">
        <v>26</v>
      </c>
      <c r="C73" s="35">
        <v>100</v>
      </c>
      <c r="D73" s="1">
        <v>12.28</v>
      </c>
      <c r="E73" s="1">
        <v>10.31</v>
      </c>
      <c r="F73" s="1">
        <v>43.27</v>
      </c>
      <c r="G73" s="2">
        <v>276.37</v>
      </c>
      <c r="H73" s="36">
        <v>574</v>
      </c>
    </row>
    <row r="74" spans="1:8" x14ac:dyDescent="0.2">
      <c r="A74" s="95"/>
      <c r="B74" s="34" t="s">
        <v>41</v>
      </c>
      <c r="C74" s="35">
        <v>200</v>
      </c>
      <c r="D74" s="1">
        <v>0.26</v>
      </c>
      <c r="E74" s="1">
        <v>0</v>
      </c>
      <c r="F74" s="1">
        <v>7.24</v>
      </c>
      <c r="G74" s="2">
        <v>30.84</v>
      </c>
      <c r="H74" s="36">
        <v>494</v>
      </c>
    </row>
    <row r="75" spans="1:8" s="33" customFormat="1" x14ac:dyDescent="0.2">
      <c r="A75" s="95" t="s">
        <v>28</v>
      </c>
      <c r="B75" s="110"/>
      <c r="C75" s="37">
        <f>SUM(C72:C74)</f>
        <v>500</v>
      </c>
      <c r="D75" s="37">
        <f>SUM(D72:D74)</f>
        <v>20.46</v>
      </c>
      <c r="E75" s="37">
        <f>SUM(E72:E74)</f>
        <v>18.29</v>
      </c>
      <c r="F75" s="37">
        <f>SUM(F72:F74)</f>
        <v>87.45</v>
      </c>
      <c r="G75" s="37">
        <f>SUM(G72:G74)</f>
        <v>599.45000000000005</v>
      </c>
      <c r="H75" s="38"/>
    </row>
    <row r="76" spans="1:8" x14ac:dyDescent="0.2">
      <c r="A76" s="95" t="s">
        <v>29</v>
      </c>
      <c r="B76" s="34" t="s">
        <v>68</v>
      </c>
      <c r="C76" s="35">
        <v>200</v>
      </c>
      <c r="D76" s="1">
        <v>2.58</v>
      </c>
      <c r="E76" s="1">
        <v>4.6399999999999997</v>
      </c>
      <c r="F76" s="1">
        <v>15.2</v>
      </c>
      <c r="G76" s="2">
        <v>113.28</v>
      </c>
      <c r="H76" s="39" t="s">
        <v>67</v>
      </c>
    </row>
    <row r="77" spans="1:8" x14ac:dyDescent="0.2">
      <c r="A77" s="95"/>
      <c r="B77" s="34" t="s">
        <v>31</v>
      </c>
      <c r="C77" s="35">
        <v>90</v>
      </c>
      <c r="D77" s="1">
        <v>16.440000000000001</v>
      </c>
      <c r="E77" s="1">
        <v>19.3</v>
      </c>
      <c r="F77" s="1">
        <v>31.24</v>
      </c>
      <c r="G77" s="2">
        <v>295.36</v>
      </c>
      <c r="H77" s="36">
        <v>405</v>
      </c>
    </row>
    <row r="78" spans="1:8" x14ac:dyDescent="0.2">
      <c r="A78" s="95"/>
      <c r="B78" s="34" t="s">
        <v>79</v>
      </c>
      <c r="C78" s="35">
        <v>150</v>
      </c>
      <c r="D78" s="1">
        <v>3</v>
      </c>
      <c r="E78" s="1">
        <v>3.6</v>
      </c>
      <c r="F78" s="1">
        <v>30.45</v>
      </c>
      <c r="G78" s="2">
        <v>242.3</v>
      </c>
      <c r="H78" s="39" t="s">
        <v>78</v>
      </c>
    </row>
    <row r="79" spans="1:8" x14ac:dyDescent="0.2">
      <c r="A79" s="95"/>
      <c r="B79" s="34" t="s">
        <v>56</v>
      </c>
      <c r="C79" s="35">
        <v>200</v>
      </c>
      <c r="D79" s="1">
        <v>0.32</v>
      </c>
      <c r="E79" s="1">
        <v>0.14000000000000001</v>
      </c>
      <c r="F79" s="1">
        <v>11.46</v>
      </c>
      <c r="G79" s="2">
        <v>48.32</v>
      </c>
      <c r="H79" s="36">
        <v>519</v>
      </c>
    </row>
    <row r="80" spans="1:8" x14ac:dyDescent="0.2">
      <c r="A80" s="95"/>
      <c r="B80" s="34" t="s">
        <v>34</v>
      </c>
      <c r="C80" s="35">
        <v>30</v>
      </c>
      <c r="D80" s="1">
        <v>2.37</v>
      </c>
      <c r="E80" s="1">
        <v>0.3</v>
      </c>
      <c r="F80" s="1">
        <v>14.76</v>
      </c>
      <c r="G80" s="2">
        <v>70.5</v>
      </c>
      <c r="H80" s="36">
        <v>108</v>
      </c>
    </row>
    <row r="81" spans="1:8" x14ac:dyDescent="0.2">
      <c r="A81" s="95"/>
      <c r="B81" s="34" t="s">
        <v>33</v>
      </c>
      <c r="C81" s="35">
        <v>30</v>
      </c>
      <c r="D81" s="1">
        <v>1.98</v>
      </c>
      <c r="E81" s="1">
        <v>0.36</v>
      </c>
      <c r="F81" s="1">
        <v>10.02</v>
      </c>
      <c r="G81" s="2">
        <v>52.2</v>
      </c>
      <c r="H81" s="36">
        <v>109</v>
      </c>
    </row>
    <row r="82" spans="1:8" s="33" customFormat="1" x14ac:dyDescent="0.2">
      <c r="A82" s="95" t="s">
        <v>35</v>
      </c>
      <c r="B82" s="110"/>
      <c r="C82" s="37">
        <f>SUM(C76:C81)</f>
        <v>700</v>
      </c>
      <c r="D82" s="37">
        <f>SUM(D76:D81)</f>
        <v>26.690000000000005</v>
      </c>
      <c r="E82" s="37">
        <f>SUM(E76:E81)</f>
        <v>28.340000000000003</v>
      </c>
      <c r="F82" s="37">
        <f>SUM(F76:F81)</f>
        <v>113.13</v>
      </c>
      <c r="G82" s="37">
        <f>SUM(G76:G81)</f>
        <v>821.96000000000015</v>
      </c>
      <c r="H82" s="38"/>
    </row>
    <row r="83" spans="1:8" s="33" customFormat="1" ht="13.5" thickBot="1" x14ac:dyDescent="0.25">
      <c r="A83" s="113" t="s">
        <v>36</v>
      </c>
      <c r="B83" s="114"/>
      <c r="C83" s="40">
        <f>C82+C75</f>
        <v>1200</v>
      </c>
      <c r="D83" s="40">
        <f t="shared" ref="D83:G83" si="4">D82+D75</f>
        <v>47.150000000000006</v>
      </c>
      <c r="E83" s="40">
        <f t="shared" si="4"/>
        <v>46.63</v>
      </c>
      <c r="F83" s="40">
        <f t="shared" si="4"/>
        <v>200.57999999999998</v>
      </c>
      <c r="G83" s="40">
        <f t="shared" si="4"/>
        <v>1421.4100000000003</v>
      </c>
      <c r="H83" s="41"/>
    </row>
    <row r="84" spans="1:8" s="33" customFormat="1" x14ac:dyDescent="0.2">
      <c r="A84" s="115" t="s">
        <v>70</v>
      </c>
      <c r="B84" s="116"/>
      <c r="C84" s="116"/>
      <c r="D84" s="116"/>
      <c r="E84" s="116"/>
      <c r="F84" s="116"/>
      <c r="G84" s="116"/>
      <c r="H84" s="117"/>
    </row>
    <row r="85" spans="1:8" x14ac:dyDescent="0.2">
      <c r="A85" s="95" t="s">
        <v>24</v>
      </c>
      <c r="B85" s="34" t="s">
        <v>25</v>
      </c>
      <c r="C85" s="35">
        <v>200</v>
      </c>
      <c r="D85" s="1">
        <v>7.74</v>
      </c>
      <c r="E85" s="1">
        <v>9.16</v>
      </c>
      <c r="F85" s="1">
        <v>40.42</v>
      </c>
      <c r="G85" s="2">
        <v>220.62</v>
      </c>
      <c r="H85" s="36">
        <v>268</v>
      </c>
    </row>
    <row r="86" spans="1:8" x14ac:dyDescent="0.2">
      <c r="A86" s="95"/>
      <c r="B86" s="34" t="s">
        <v>49</v>
      </c>
      <c r="C86" s="35">
        <v>100</v>
      </c>
      <c r="D86" s="1">
        <v>9.93</v>
      </c>
      <c r="E86" s="1">
        <v>11.72</v>
      </c>
      <c r="F86" s="1">
        <v>40.19</v>
      </c>
      <c r="G86" s="2">
        <v>276.61</v>
      </c>
      <c r="H86" s="36">
        <v>270</v>
      </c>
    </row>
    <row r="87" spans="1:8" x14ac:dyDescent="0.2">
      <c r="A87" s="95"/>
      <c r="B87" s="34" t="s">
        <v>27</v>
      </c>
      <c r="C87" s="35">
        <v>200</v>
      </c>
      <c r="D87" s="1">
        <v>0.2</v>
      </c>
      <c r="E87" s="1">
        <v>0</v>
      </c>
      <c r="F87" s="1">
        <v>7.02</v>
      </c>
      <c r="G87" s="2">
        <v>28.46</v>
      </c>
      <c r="H87" s="36">
        <v>143</v>
      </c>
    </row>
    <row r="88" spans="1:8" s="33" customFormat="1" x14ac:dyDescent="0.2">
      <c r="A88" s="95" t="s">
        <v>28</v>
      </c>
      <c r="B88" s="110"/>
      <c r="C88" s="37">
        <f>SUM(C85:C87)</f>
        <v>500</v>
      </c>
      <c r="D88" s="37">
        <f>SUM(D85:D87)</f>
        <v>17.87</v>
      </c>
      <c r="E88" s="37">
        <f>SUM(E85:E87)</f>
        <v>20.880000000000003</v>
      </c>
      <c r="F88" s="37">
        <f>SUM(F85:F87)</f>
        <v>87.63</v>
      </c>
      <c r="G88" s="37">
        <f>SUM(G85:G87)</f>
        <v>525.69000000000005</v>
      </c>
      <c r="H88" s="38"/>
    </row>
    <row r="89" spans="1:8" x14ac:dyDescent="0.2">
      <c r="A89" s="95" t="s">
        <v>29</v>
      </c>
      <c r="B89" s="34" t="s">
        <v>151</v>
      </c>
      <c r="C89" s="35">
        <v>200</v>
      </c>
      <c r="D89" s="1">
        <v>1.54</v>
      </c>
      <c r="E89" s="1">
        <v>4.9400000000000004</v>
      </c>
      <c r="F89" s="1">
        <v>9.82</v>
      </c>
      <c r="G89" s="2">
        <v>90.08</v>
      </c>
      <c r="H89" s="39" t="s">
        <v>71</v>
      </c>
    </row>
    <row r="90" spans="1:8" x14ac:dyDescent="0.2">
      <c r="A90" s="95"/>
      <c r="B90" s="34" t="s">
        <v>31</v>
      </c>
      <c r="C90" s="35">
        <v>90</v>
      </c>
      <c r="D90" s="1">
        <v>16.440000000000001</v>
      </c>
      <c r="E90" s="1">
        <v>19.3</v>
      </c>
      <c r="F90" s="1">
        <v>31.24</v>
      </c>
      <c r="G90" s="2">
        <v>295.36</v>
      </c>
      <c r="H90" s="36">
        <v>405</v>
      </c>
    </row>
    <row r="91" spans="1:8" x14ac:dyDescent="0.2">
      <c r="A91" s="95"/>
      <c r="B91" s="34" t="s">
        <v>55</v>
      </c>
      <c r="C91" s="35">
        <v>150</v>
      </c>
      <c r="D91" s="1">
        <v>5.8</v>
      </c>
      <c r="E91" s="1">
        <v>2.91</v>
      </c>
      <c r="F91" s="1">
        <v>35.549999999999997</v>
      </c>
      <c r="G91" s="2">
        <v>229.2</v>
      </c>
      <c r="H91" s="36">
        <v>291</v>
      </c>
    </row>
    <row r="92" spans="1:8" x14ac:dyDescent="0.2">
      <c r="A92" s="95"/>
      <c r="B92" s="34" t="s">
        <v>32</v>
      </c>
      <c r="C92" s="35">
        <v>200</v>
      </c>
      <c r="D92" s="1">
        <v>0.08</v>
      </c>
      <c r="E92" s="1">
        <v>0</v>
      </c>
      <c r="F92" s="1">
        <v>10.62</v>
      </c>
      <c r="G92" s="2">
        <v>40.44</v>
      </c>
      <c r="H92" s="36">
        <v>508</v>
      </c>
    </row>
    <row r="93" spans="1:8" x14ac:dyDescent="0.2">
      <c r="A93" s="95"/>
      <c r="B93" s="34" t="s">
        <v>34</v>
      </c>
      <c r="C93" s="35">
        <v>30</v>
      </c>
      <c r="D93" s="1">
        <v>2.37</v>
      </c>
      <c r="E93" s="1">
        <v>0.3</v>
      </c>
      <c r="F93" s="1">
        <v>14.76</v>
      </c>
      <c r="G93" s="2">
        <v>70.5</v>
      </c>
      <c r="H93" s="36">
        <v>108</v>
      </c>
    </row>
    <row r="94" spans="1:8" x14ac:dyDescent="0.2">
      <c r="A94" s="95"/>
      <c r="B94" s="34" t="s">
        <v>33</v>
      </c>
      <c r="C94" s="35">
        <v>30</v>
      </c>
      <c r="D94" s="1">
        <v>1.98</v>
      </c>
      <c r="E94" s="1">
        <v>0.36</v>
      </c>
      <c r="F94" s="1">
        <v>10.02</v>
      </c>
      <c r="G94" s="2">
        <v>52.2</v>
      </c>
      <c r="H94" s="36">
        <v>109</v>
      </c>
    </row>
    <row r="95" spans="1:8" s="33" customFormat="1" x14ac:dyDescent="0.2">
      <c r="A95" s="95" t="s">
        <v>35</v>
      </c>
      <c r="B95" s="110"/>
      <c r="C95" s="37">
        <f>SUM(C89:C94)</f>
        <v>700</v>
      </c>
      <c r="D95" s="37">
        <f>SUM(D89:D94)</f>
        <v>28.21</v>
      </c>
      <c r="E95" s="37">
        <f>SUM(E89:E94)</f>
        <v>27.810000000000002</v>
      </c>
      <c r="F95" s="37">
        <f>SUM(F89:F94)</f>
        <v>112.01</v>
      </c>
      <c r="G95" s="37">
        <f>SUM(G89:G94)</f>
        <v>777.78</v>
      </c>
      <c r="H95" s="38"/>
    </row>
    <row r="96" spans="1:8" s="33" customFormat="1" ht="13.5" thickBot="1" x14ac:dyDescent="0.25">
      <c r="A96" s="113" t="s">
        <v>36</v>
      </c>
      <c r="B96" s="114"/>
      <c r="C96" s="40">
        <f>C95+C88</f>
        <v>1200</v>
      </c>
      <c r="D96" s="40">
        <f t="shared" ref="D96:G96" si="5">D95+D88</f>
        <v>46.08</v>
      </c>
      <c r="E96" s="40">
        <f t="shared" si="5"/>
        <v>48.690000000000005</v>
      </c>
      <c r="F96" s="40">
        <f t="shared" si="5"/>
        <v>199.64</v>
      </c>
      <c r="G96" s="40">
        <f t="shared" si="5"/>
        <v>1303.47</v>
      </c>
      <c r="H96" s="41"/>
    </row>
    <row r="97" spans="1:8" s="33" customFormat="1" x14ac:dyDescent="0.2">
      <c r="A97" s="115" t="s">
        <v>74</v>
      </c>
      <c r="B97" s="116"/>
      <c r="C97" s="116"/>
      <c r="D97" s="116"/>
      <c r="E97" s="116"/>
      <c r="F97" s="116"/>
      <c r="G97" s="116"/>
      <c r="H97" s="117"/>
    </row>
    <row r="98" spans="1:8" x14ac:dyDescent="0.2">
      <c r="A98" s="95" t="s">
        <v>24</v>
      </c>
      <c r="B98" s="34" t="s">
        <v>75</v>
      </c>
      <c r="C98" s="35">
        <v>200</v>
      </c>
      <c r="D98" s="1">
        <v>17.68</v>
      </c>
      <c r="E98" s="1">
        <v>18.899999999999999</v>
      </c>
      <c r="F98" s="1">
        <v>58.64</v>
      </c>
      <c r="G98" s="2">
        <v>440.37</v>
      </c>
      <c r="H98" s="36">
        <v>302</v>
      </c>
    </row>
    <row r="99" spans="1:8" x14ac:dyDescent="0.2">
      <c r="A99" s="95"/>
      <c r="B99" s="34" t="s">
        <v>131</v>
      </c>
      <c r="C99" s="35">
        <v>100</v>
      </c>
      <c r="D99" s="1">
        <v>0.4</v>
      </c>
      <c r="E99" s="1">
        <v>0.4</v>
      </c>
      <c r="F99" s="1">
        <v>9.8000000000000007</v>
      </c>
      <c r="G99" s="2">
        <v>47</v>
      </c>
      <c r="H99" s="39" t="s">
        <v>59</v>
      </c>
    </row>
    <row r="100" spans="1:8" x14ac:dyDescent="0.2">
      <c r="A100" s="95"/>
      <c r="B100" s="34" t="s">
        <v>41</v>
      </c>
      <c r="C100" s="35">
        <v>200</v>
      </c>
      <c r="D100" s="1">
        <v>0.26</v>
      </c>
      <c r="E100" s="1">
        <v>0</v>
      </c>
      <c r="F100" s="1">
        <v>7.24</v>
      </c>
      <c r="G100" s="2">
        <v>30.84</v>
      </c>
      <c r="H100" s="36">
        <v>494</v>
      </c>
    </row>
    <row r="101" spans="1:8" s="33" customFormat="1" x14ac:dyDescent="0.2">
      <c r="A101" s="95" t="s">
        <v>28</v>
      </c>
      <c r="B101" s="110"/>
      <c r="C101" s="37">
        <f>SUM(C98:C100)</f>
        <v>500</v>
      </c>
      <c r="D101" s="37">
        <f>SUM(D98:D100)</f>
        <v>18.34</v>
      </c>
      <c r="E101" s="37">
        <f>SUM(E98:E100)</f>
        <v>19.299999999999997</v>
      </c>
      <c r="F101" s="37">
        <f>SUM(F98:F100)</f>
        <v>75.679999999999993</v>
      </c>
      <c r="G101" s="37">
        <f>SUM(G98:G100)</f>
        <v>518.21</v>
      </c>
      <c r="H101" s="38"/>
    </row>
    <row r="102" spans="1:8" x14ac:dyDescent="0.2">
      <c r="A102" s="95" t="s">
        <v>29</v>
      </c>
      <c r="B102" s="34" t="s">
        <v>150</v>
      </c>
      <c r="C102" s="35">
        <v>200</v>
      </c>
      <c r="D102" s="1">
        <v>2.82</v>
      </c>
      <c r="E102" s="1">
        <v>4.34</v>
      </c>
      <c r="F102" s="1">
        <v>6.74</v>
      </c>
      <c r="G102" s="2">
        <v>105.28</v>
      </c>
      <c r="H102" s="39" t="s">
        <v>76</v>
      </c>
    </row>
    <row r="103" spans="1:8" x14ac:dyDescent="0.2">
      <c r="A103" s="95"/>
      <c r="B103" s="34" t="s">
        <v>77</v>
      </c>
      <c r="C103" s="35">
        <v>90</v>
      </c>
      <c r="D103" s="1">
        <v>16.690000000000001</v>
      </c>
      <c r="E103" s="1">
        <v>17.97</v>
      </c>
      <c r="F103" s="1">
        <v>37.85</v>
      </c>
      <c r="G103" s="2">
        <v>275.86</v>
      </c>
      <c r="H103" s="36">
        <v>372</v>
      </c>
    </row>
    <row r="104" spans="1:8" x14ac:dyDescent="0.2">
      <c r="A104" s="95"/>
      <c r="B104" s="34" t="s">
        <v>79</v>
      </c>
      <c r="C104" s="35">
        <v>150</v>
      </c>
      <c r="D104" s="1">
        <v>3</v>
      </c>
      <c r="E104" s="1">
        <v>3.6</v>
      </c>
      <c r="F104" s="1">
        <v>30.45</v>
      </c>
      <c r="G104" s="2">
        <v>242.3</v>
      </c>
      <c r="H104" s="39" t="s">
        <v>78</v>
      </c>
    </row>
    <row r="105" spans="1:8" x14ac:dyDescent="0.2">
      <c r="A105" s="95"/>
      <c r="B105" s="34" t="s">
        <v>56</v>
      </c>
      <c r="C105" s="35">
        <v>200</v>
      </c>
      <c r="D105" s="1">
        <v>0.32</v>
      </c>
      <c r="E105" s="1">
        <v>0.14000000000000001</v>
      </c>
      <c r="F105" s="1">
        <v>11.46</v>
      </c>
      <c r="G105" s="2">
        <v>48.32</v>
      </c>
      <c r="H105" s="36">
        <v>519</v>
      </c>
    </row>
    <row r="106" spans="1:8" x14ac:dyDescent="0.2">
      <c r="A106" s="95"/>
      <c r="B106" s="34" t="s">
        <v>34</v>
      </c>
      <c r="C106" s="35">
        <v>30</v>
      </c>
      <c r="D106" s="1">
        <v>2.37</v>
      </c>
      <c r="E106" s="1">
        <v>0.3</v>
      </c>
      <c r="F106" s="1">
        <v>14.76</v>
      </c>
      <c r="G106" s="2">
        <v>70.5</v>
      </c>
      <c r="H106" s="36">
        <v>108</v>
      </c>
    </row>
    <row r="107" spans="1:8" x14ac:dyDescent="0.2">
      <c r="A107" s="95"/>
      <c r="B107" s="34" t="s">
        <v>33</v>
      </c>
      <c r="C107" s="35">
        <v>30</v>
      </c>
      <c r="D107" s="1">
        <v>1.98</v>
      </c>
      <c r="E107" s="1">
        <v>0.36</v>
      </c>
      <c r="F107" s="1">
        <v>10.02</v>
      </c>
      <c r="G107" s="2">
        <v>52.2</v>
      </c>
      <c r="H107" s="36">
        <v>109</v>
      </c>
    </row>
    <row r="108" spans="1:8" s="33" customFormat="1" x14ac:dyDescent="0.2">
      <c r="A108" s="95" t="s">
        <v>35</v>
      </c>
      <c r="B108" s="110"/>
      <c r="C108" s="37">
        <f>SUM(C102:C107)</f>
        <v>700</v>
      </c>
      <c r="D108" s="37">
        <f>SUM(D102:D107)</f>
        <v>27.180000000000003</v>
      </c>
      <c r="E108" s="37">
        <f>SUM(E102:E107)</f>
        <v>26.71</v>
      </c>
      <c r="F108" s="37">
        <f>SUM(F102:F107)</f>
        <v>111.28</v>
      </c>
      <c r="G108" s="37">
        <f>SUM(G102:G107)</f>
        <v>794.46000000000015</v>
      </c>
      <c r="H108" s="38"/>
    </row>
    <row r="109" spans="1:8" s="33" customFormat="1" ht="13.5" thickBot="1" x14ac:dyDescent="0.25">
      <c r="A109" s="113" t="s">
        <v>36</v>
      </c>
      <c r="B109" s="114"/>
      <c r="C109" s="40">
        <f>C108+C101</f>
        <v>1200</v>
      </c>
      <c r="D109" s="40">
        <f t="shared" ref="D109:G109" si="6">D108+D101</f>
        <v>45.52</v>
      </c>
      <c r="E109" s="40">
        <f t="shared" si="6"/>
        <v>46.01</v>
      </c>
      <c r="F109" s="40">
        <f t="shared" si="6"/>
        <v>186.95999999999998</v>
      </c>
      <c r="G109" s="40">
        <f t="shared" si="6"/>
        <v>1312.67</v>
      </c>
      <c r="H109" s="41"/>
    </row>
    <row r="110" spans="1:8" s="33" customFormat="1" x14ac:dyDescent="0.2">
      <c r="A110" s="115" t="s">
        <v>80</v>
      </c>
      <c r="B110" s="116"/>
      <c r="C110" s="116"/>
      <c r="D110" s="116"/>
      <c r="E110" s="116"/>
      <c r="F110" s="116"/>
      <c r="G110" s="116"/>
      <c r="H110" s="117"/>
    </row>
    <row r="111" spans="1:8" x14ac:dyDescent="0.2">
      <c r="A111" s="95" t="s">
        <v>24</v>
      </c>
      <c r="B111" s="34" t="s">
        <v>48</v>
      </c>
      <c r="C111" s="35">
        <v>200</v>
      </c>
      <c r="D111" s="1">
        <v>7.82</v>
      </c>
      <c r="E111" s="1">
        <v>7.04</v>
      </c>
      <c r="F111" s="1">
        <v>40.6</v>
      </c>
      <c r="G111" s="2">
        <v>257.32</v>
      </c>
      <c r="H111" s="36">
        <v>250</v>
      </c>
    </row>
    <row r="112" spans="1:8" x14ac:dyDescent="0.2">
      <c r="A112" s="95"/>
      <c r="B112" s="34" t="s">
        <v>81</v>
      </c>
      <c r="C112" s="35">
        <v>100</v>
      </c>
      <c r="D112" s="1">
        <v>10.37</v>
      </c>
      <c r="E112" s="1">
        <v>12.36</v>
      </c>
      <c r="F112" s="1">
        <v>41.77</v>
      </c>
      <c r="G112" s="2">
        <v>313.97000000000003</v>
      </c>
      <c r="H112" s="36">
        <v>563</v>
      </c>
    </row>
    <row r="113" spans="1:16" x14ac:dyDescent="0.2">
      <c r="A113" s="95"/>
      <c r="B113" s="45" t="s">
        <v>133</v>
      </c>
      <c r="C113" s="2">
        <v>200</v>
      </c>
      <c r="D113" s="3">
        <v>0.22</v>
      </c>
      <c r="E113" s="4">
        <v>0.06</v>
      </c>
      <c r="F113" s="4">
        <v>7.2</v>
      </c>
      <c r="G113" s="46">
        <v>29.08</v>
      </c>
      <c r="H113" s="47" t="s">
        <v>132</v>
      </c>
      <c r="J113" s="89"/>
      <c r="K113" s="15"/>
      <c r="L113" s="5"/>
      <c r="M113" s="6"/>
      <c r="N113" s="6"/>
      <c r="O113" s="90"/>
      <c r="P113" s="11"/>
    </row>
    <row r="114" spans="1:16" s="33" customFormat="1" x14ac:dyDescent="0.2">
      <c r="A114" s="95" t="s">
        <v>28</v>
      </c>
      <c r="B114" s="110"/>
      <c r="C114" s="37">
        <f>SUM(C111:C113)</f>
        <v>500</v>
      </c>
      <c r="D114" s="37">
        <f>SUM(D111:D113)</f>
        <v>18.409999999999997</v>
      </c>
      <c r="E114" s="37">
        <f>SUM(E111:E113)</f>
        <v>19.459999999999997</v>
      </c>
      <c r="F114" s="37">
        <f>SUM(F111:F113)</f>
        <v>89.570000000000007</v>
      </c>
      <c r="G114" s="37">
        <f>SUM(G111:G113)</f>
        <v>600.37</v>
      </c>
      <c r="H114" s="38"/>
    </row>
    <row r="115" spans="1:16" x14ac:dyDescent="0.2">
      <c r="A115" s="95" t="s">
        <v>29</v>
      </c>
      <c r="B115" s="34" t="s">
        <v>51</v>
      </c>
      <c r="C115" s="35">
        <v>200</v>
      </c>
      <c r="D115" s="1">
        <v>4.5</v>
      </c>
      <c r="E115" s="1">
        <v>4.54</v>
      </c>
      <c r="F115" s="1">
        <v>17.28</v>
      </c>
      <c r="G115" s="2">
        <v>128.22</v>
      </c>
      <c r="H115" s="39" t="s">
        <v>50</v>
      </c>
    </row>
    <row r="116" spans="1:16" x14ac:dyDescent="0.2">
      <c r="A116" s="95"/>
      <c r="B116" s="34" t="s">
        <v>82</v>
      </c>
      <c r="C116" s="35">
        <v>90</v>
      </c>
      <c r="D116" s="1">
        <v>9.73</v>
      </c>
      <c r="E116" s="1">
        <v>17.989999999999998</v>
      </c>
      <c r="F116" s="1">
        <v>15.96</v>
      </c>
      <c r="G116" s="2">
        <v>216.77</v>
      </c>
      <c r="H116" s="39" t="s">
        <v>52</v>
      </c>
    </row>
    <row r="117" spans="1:16" x14ac:dyDescent="0.2">
      <c r="A117" s="95"/>
      <c r="B117" s="34" t="s">
        <v>54</v>
      </c>
      <c r="C117" s="35">
        <v>20</v>
      </c>
      <c r="D117" s="1">
        <v>0.12</v>
      </c>
      <c r="E117" s="1">
        <v>0.75</v>
      </c>
      <c r="F117" s="1">
        <v>1.07</v>
      </c>
      <c r="G117" s="2">
        <v>11.5</v>
      </c>
      <c r="H117" s="36">
        <v>453</v>
      </c>
    </row>
    <row r="118" spans="1:16" x14ac:dyDescent="0.2">
      <c r="A118" s="95"/>
      <c r="B118" s="34" t="s">
        <v>83</v>
      </c>
      <c r="C118" s="35">
        <v>150</v>
      </c>
      <c r="D118" s="1">
        <v>8.64</v>
      </c>
      <c r="E118" s="1">
        <v>3.91</v>
      </c>
      <c r="F118" s="1">
        <v>38.85</v>
      </c>
      <c r="G118" s="2">
        <v>225.67</v>
      </c>
      <c r="H118" s="36">
        <v>237</v>
      </c>
    </row>
    <row r="119" spans="1:16" x14ac:dyDescent="0.2">
      <c r="A119" s="95"/>
      <c r="B119" s="34" t="s">
        <v>46</v>
      </c>
      <c r="C119" s="35">
        <v>200</v>
      </c>
      <c r="D119" s="1">
        <v>1.04</v>
      </c>
      <c r="E119" s="1">
        <v>0.06</v>
      </c>
      <c r="F119" s="1">
        <v>17.18</v>
      </c>
      <c r="G119" s="2">
        <v>72.94</v>
      </c>
      <c r="H119" s="39" t="s">
        <v>45</v>
      </c>
    </row>
    <row r="120" spans="1:16" x14ac:dyDescent="0.2">
      <c r="A120" s="95"/>
      <c r="B120" s="34" t="s">
        <v>34</v>
      </c>
      <c r="C120" s="35">
        <v>30</v>
      </c>
      <c r="D120" s="1">
        <v>2.37</v>
      </c>
      <c r="E120" s="1">
        <v>0.3</v>
      </c>
      <c r="F120" s="1">
        <v>14.76</v>
      </c>
      <c r="G120" s="2">
        <v>70.5</v>
      </c>
      <c r="H120" s="36">
        <v>108</v>
      </c>
    </row>
    <row r="121" spans="1:16" x14ac:dyDescent="0.2">
      <c r="A121" s="95"/>
      <c r="B121" s="34" t="s">
        <v>33</v>
      </c>
      <c r="C121" s="35">
        <v>30</v>
      </c>
      <c r="D121" s="1">
        <v>1.98</v>
      </c>
      <c r="E121" s="1">
        <v>0.36</v>
      </c>
      <c r="F121" s="1">
        <v>10.02</v>
      </c>
      <c r="G121" s="2">
        <v>52.2</v>
      </c>
      <c r="H121" s="36">
        <v>109</v>
      </c>
    </row>
    <row r="122" spans="1:16" s="33" customFormat="1" x14ac:dyDescent="0.2">
      <c r="A122" s="95" t="s">
        <v>35</v>
      </c>
      <c r="B122" s="110"/>
      <c r="C122" s="37">
        <f>SUM(C115:C121)</f>
        <v>720</v>
      </c>
      <c r="D122" s="37">
        <f>SUM(D115:D121)</f>
        <v>28.380000000000003</v>
      </c>
      <c r="E122" s="37">
        <f>SUM(E115:E121)</f>
        <v>27.909999999999997</v>
      </c>
      <c r="F122" s="37">
        <f>SUM(F115:F121)</f>
        <v>115.12</v>
      </c>
      <c r="G122" s="37">
        <f>SUM(G115:G121)</f>
        <v>777.8</v>
      </c>
      <c r="H122" s="38"/>
    </row>
    <row r="123" spans="1:16" s="33" customFormat="1" ht="13.5" thickBot="1" x14ac:dyDescent="0.25">
      <c r="A123" s="113" t="s">
        <v>36</v>
      </c>
      <c r="B123" s="114"/>
      <c r="C123" s="40">
        <f>C122+C114</f>
        <v>1220</v>
      </c>
      <c r="D123" s="40">
        <f t="shared" ref="D123:G123" si="7">D122+D114</f>
        <v>46.79</v>
      </c>
      <c r="E123" s="40">
        <f t="shared" si="7"/>
        <v>47.36999999999999</v>
      </c>
      <c r="F123" s="40">
        <f t="shared" si="7"/>
        <v>204.69</v>
      </c>
      <c r="G123" s="40">
        <f t="shared" si="7"/>
        <v>1378.17</v>
      </c>
      <c r="H123" s="41"/>
    </row>
    <row r="124" spans="1:16" s="33" customFormat="1" x14ac:dyDescent="0.2">
      <c r="A124" s="115" t="s">
        <v>84</v>
      </c>
      <c r="B124" s="116"/>
      <c r="C124" s="116"/>
      <c r="D124" s="116"/>
      <c r="E124" s="116"/>
      <c r="F124" s="116"/>
      <c r="G124" s="116"/>
      <c r="H124" s="117"/>
    </row>
    <row r="125" spans="1:16" x14ac:dyDescent="0.2">
      <c r="A125" s="95" t="s">
        <v>24</v>
      </c>
      <c r="B125" s="34" t="s">
        <v>58</v>
      </c>
      <c r="C125" s="35">
        <v>200</v>
      </c>
      <c r="D125" s="1">
        <v>12.28</v>
      </c>
      <c r="E125" s="1">
        <v>14.76</v>
      </c>
      <c r="F125" s="1">
        <v>25.66</v>
      </c>
      <c r="G125" s="2">
        <v>287.23</v>
      </c>
      <c r="H125" s="36">
        <v>266</v>
      </c>
    </row>
    <row r="126" spans="1:16" x14ac:dyDescent="0.2">
      <c r="A126" s="95"/>
      <c r="B126" s="34" t="s">
        <v>40</v>
      </c>
      <c r="C126" s="35">
        <v>100</v>
      </c>
      <c r="D126" s="1">
        <v>8.0299999999999994</v>
      </c>
      <c r="E126" s="1">
        <v>5.81</v>
      </c>
      <c r="F126" s="1">
        <v>57.39</v>
      </c>
      <c r="G126" s="2">
        <v>318</v>
      </c>
      <c r="H126" s="36">
        <v>564</v>
      </c>
    </row>
    <row r="127" spans="1:16" x14ac:dyDescent="0.2">
      <c r="A127" s="95"/>
      <c r="B127" s="34" t="s">
        <v>27</v>
      </c>
      <c r="C127" s="35">
        <v>200</v>
      </c>
      <c r="D127" s="1">
        <v>0.2</v>
      </c>
      <c r="E127" s="1">
        <v>0</v>
      </c>
      <c r="F127" s="1">
        <v>7.02</v>
      </c>
      <c r="G127" s="2">
        <v>28.46</v>
      </c>
      <c r="H127" s="36">
        <v>143</v>
      </c>
    </row>
    <row r="128" spans="1:16" s="33" customFormat="1" x14ac:dyDescent="0.2">
      <c r="A128" s="95" t="s">
        <v>28</v>
      </c>
      <c r="B128" s="110"/>
      <c r="C128" s="37">
        <f>SUM(C125:C127)</f>
        <v>500</v>
      </c>
      <c r="D128" s="37">
        <f>SUM(D125:D127)</f>
        <v>20.509999999999998</v>
      </c>
      <c r="E128" s="37">
        <f>SUM(E125:E127)</f>
        <v>20.57</v>
      </c>
      <c r="F128" s="37">
        <f>SUM(F125:F127)</f>
        <v>90.07</v>
      </c>
      <c r="G128" s="37">
        <f>SUM(G125:G127)</f>
        <v>633.69000000000005</v>
      </c>
      <c r="H128" s="38"/>
    </row>
    <row r="129" spans="1:8" x14ac:dyDescent="0.2">
      <c r="A129" s="95" t="s">
        <v>29</v>
      </c>
      <c r="B129" s="34" t="s">
        <v>62</v>
      </c>
      <c r="C129" s="35">
        <v>200</v>
      </c>
      <c r="D129" s="1">
        <v>2.2400000000000002</v>
      </c>
      <c r="E129" s="1">
        <v>4.22</v>
      </c>
      <c r="F129" s="1">
        <v>7.4</v>
      </c>
      <c r="G129" s="2">
        <v>77.260000000000005</v>
      </c>
      <c r="H129" s="39" t="s">
        <v>61</v>
      </c>
    </row>
    <row r="130" spans="1:8" x14ac:dyDescent="0.2">
      <c r="A130" s="95"/>
      <c r="B130" s="34" t="s">
        <v>86</v>
      </c>
      <c r="C130" s="35">
        <v>90</v>
      </c>
      <c r="D130" s="1">
        <v>12.65</v>
      </c>
      <c r="E130" s="1">
        <v>17.100000000000001</v>
      </c>
      <c r="F130" s="1">
        <v>25.92</v>
      </c>
      <c r="G130" s="2">
        <v>307.2</v>
      </c>
      <c r="H130" s="39" t="s">
        <v>85</v>
      </c>
    </row>
    <row r="131" spans="1:8" x14ac:dyDescent="0.2">
      <c r="A131" s="95"/>
      <c r="B131" s="34" t="s">
        <v>54</v>
      </c>
      <c r="C131" s="35">
        <v>20</v>
      </c>
      <c r="D131" s="1">
        <v>0.12</v>
      </c>
      <c r="E131" s="1">
        <v>0.75</v>
      </c>
      <c r="F131" s="1">
        <v>1.07</v>
      </c>
      <c r="G131" s="2">
        <v>11.5</v>
      </c>
      <c r="H131" s="36">
        <v>453</v>
      </c>
    </row>
    <row r="132" spans="1:8" x14ac:dyDescent="0.2">
      <c r="A132" s="95"/>
      <c r="B132" s="34" t="s">
        <v>87</v>
      </c>
      <c r="C132" s="35">
        <v>150</v>
      </c>
      <c r="D132" s="1">
        <v>7.61</v>
      </c>
      <c r="E132" s="1">
        <v>6.42</v>
      </c>
      <c r="F132" s="1">
        <v>42.02</v>
      </c>
      <c r="G132" s="2">
        <v>218.52</v>
      </c>
      <c r="H132" s="36">
        <v>243</v>
      </c>
    </row>
    <row r="133" spans="1:8" x14ac:dyDescent="0.2">
      <c r="A133" s="95"/>
      <c r="B133" s="34" t="s">
        <v>32</v>
      </c>
      <c r="C133" s="35">
        <v>200</v>
      </c>
      <c r="D133" s="1">
        <v>0.08</v>
      </c>
      <c r="E133" s="1">
        <v>0</v>
      </c>
      <c r="F133" s="1">
        <v>10.62</v>
      </c>
      <c r="G133" s="2">
        <v>40.44</v>
      </c>
      <c r="H133" s="36">
        <v>508</v>
      </c>
    </row>
    <row r="134" spans="1:8" x14ac:dyDescent="0.2">
      <c r="A134" s="95"/>
      <c r="B134" s="34" t="s">
        <v>34</v>
      </c>
      <c r="C134" s="35">
        <v>30</v>
      </c>
      <c r="D134" s="1">
        <v>2.37</v>
      </c>
      <c r="E134" s="1">
        <v>0.3</v>
      </c>
      <c r="F134" s="1">
        <v>14.76</v>
      </c>
      <c r="G134" s="2">
        <v>70.5</v>
      </c>
      <c r="H134" s="36">
        <v>108</v>
      </c>
    </row>
    <row r="135" spans="1:8" x14ac:dyDescent="0.2">
      <c r="A135" s="95"/>
      <c r="B135" s="34" t="s">
        <v>33</v>
      </c>
      <c r="C135" s="35">
        <v>30</v>
      </c>
      <c r="D135" s="1">
        <v>1.98</v>
      </c>
      <c r="E135" s="1">
        <v>0.36</v>
      </c>
      <c r="F135" s="1">
        <v>10.02</v>
      </c>
      <c r="G135" s="2">
        <v>52.2</v>
      </c>
      <c r="H135" s="36">
        <v>109</v>
      </c>
    </row>
    <row r="136" spans="1:8" s="33" customFormat="1" x14ac:dyDescent="0.2">
      <c r="A136" s="95" t="s">
        <v>35</v>
      </c>
      <c r="B136" s="110"/>
      <c r="C136" s="37">
        <f>SUM(C129:C135)</f>
        <v>720</v>
      </c>
      <c r="D136" s="37">
        <f t="shared" ref="D136:G136" si="8">SUM(D129:D135)</f>
        <v>27.05</v>
      </c>
      <c r="E136" s="37">
        <f t="shared" si="8"/>
        <v>29.150000000000002</v>
      </c>
      <c r="F136" s="37">
        <f t="shared" si="8"/>
        <v>111.81</v>
      </c>
      <c r="G136" s="37">
        <f t="shared" si="8"/>
        <v>777.62000000000012</v>
      </c>
      <c r="H136" s="38"/>
    </row>
    <row r="137" spans="1:8" s="33" customFormat="1" ht="13.5" thickBot="1" x14ac:dyDescent="0.25">
      <c r="A137" s="113" t="s">
        <v>36</v>
      </c>
      <c r="B137" s="114"/>
      <c r="C137" s="40">
        <f>C136+C128</f>
        <v>1220</v>
      </c>
      <c r="D137" s="40">
        <f t="shared" ref="D137:G137" si="9">D136+D128</f>
        <v>47.56</v>
      </c>
      <c r="E137" s="40">
        <f t="shared" si="9"/>
        <v>49.72</v>
      </c>
      <c r="F137" s="40">
        <f t="shared" si="9"/>
        <v>201.88</v>
      </c>
      <c r="G137" s="40">
        <f t="shared" si="9"/>
        <v>1411.3100000000002</v>
      </c>
      <c r="H137" s="41"/>
    </row>
    <row r="138" spans="1:8" s="33" customFormat="1" x14ac:dyDescent="0.2">
      <c r="A138" s="115" t="s">
        <v>88</v>
      </c>
      <c r="B138" s="116"/>
      <c r="C138" s="116"/>
      <c r="D138" s="116"/>
      <c r="E138" s="116"/>
      <c r="F138" s="116"/>
      <c r="G138" s="116"/>
      <c r="H138" s="117"/>
    </row>
    <row r="139" spans="1:8" x14ac:dyDescent="0.2">
      <c r="A139" s="95" t="s">
        <v>24</v>
      </c>
      <c r="B139" s="34" t="s">
        <v>89</v>
      </c>
      <c r="C139" s="35">
        <v>200</v>
      </c>
      <c r="D139" s="1">
        <v>7.42</v>
      </c>
      <c r="E139" s="1">
        <v>10.199999999999999</v>
      </c>
      <c r="F139" s="1">
        <v>40.54</v>
      </c>
      <c r="G139" s="2">
        <v>315.26</v>
      </c>
      <c r="H139" s="36">
        <v>296</v>
      </c>
    </row>
    <row r="140" spans="1:8" x14ac:dyDescent="0.2">
      <c r="A140" s="95"/>
      <c r="B140" s="34" t="s">
        <v>26</v>
      </c>
      <c r="C140" s="35">
        <v>100</v>
      </c>
      <c r="D140" s="1">
        <v>12.28</v>
      </c>
      <c r="E140" s="1">
        <v>10.31</v>
      </c>
      <c r="F140" s="1">
        <v>43.27</v>
      </c>
      <c r="G140" s="2">
        <v>276.37</v>
      </c>
      <c r="H140" s="36">
        <v>574</v>
      </c>
    </row>
    <row r="141" spans="1:8" x14ac:dyDescent="0.2">
      <c r="A141" s="95"/>
      <c r="B141" s="34" t="s">
        <v>41</v>
      </c>
      <c r="C141" s="35">
        <v>200</v>
      </c>
      <c r="D141" s="1">
        <v>0.26</v>
      </c>
      <c r="E141" s="1">
        <v>0</v>
      </c>
      <c r="F141" s="1">
        <v>7.24</v>
      </c>
      <c r="G141" s="2">
        <v>30.84</v>
      </c>
      <c r="H141" s="36">
        <v>494</v>
      </c>
    </row>
    <row r="142" spans="1:8" s="33" customFormat="1" x14ac:dyDescent="0.2">
      <c r="A142" s="95" t="s">
        <v>28</v>
      </c>
      <c r="B142" s="110"/>
      <c r="C142" s="37">
        <f>SUM(C139:C141)</f>
        <v>500</v>
      </c>
      <c r="D142" s="37">
        <f>SUM(D139:D141)</f>
        <v>19.96</v>
      </c>
      <c r="E142" s="37">
        <f>SUM(E139:E141)</f>
        <v>20.509999999999998</v>
      </c>
      <c r="F142" s="37">
        <f>SUM(F139:F141)</f>
        <v>91.05</v>
      </c>
      <c r="G142" s="37">
        <f>SUM(G139:G141)</f>
        <v>622.47</v>
      </c>
      <c r="H142" s="38"/>
    </row>
    <row r="143" spans="1:8" x14ac:dyDescent="0.2">
      <c r="A143" s="95" t="s">
        <v>29</v>
      </c>
      <c r="B143" s="34" t="s">
        <v>68</v>
      </c>
      <c r="C143" s="35">
        <v>200</v>
      </c>
      <c r="D143" s="1">
        <v>2.58</v>
      </c>
      <c r="E143" s="1">
        <v>4.6399999999999997</v>
      </c>
      <c r="F143" s="1">
        <v>15.2</v>
      </c>
      <c r="G143" s="2">
        <v>113.28</v>
      </c>
      <c r="H143" s="39" t="s">
        <v>67</v>
      </c>
    </row>
    <row r="144" spans="1:8" x14ac:dyDescent="0.2">
      <c r="A144" s="95"/>
      <c r="B144" s="34" t="s">
        <v>69</v>
      </c>
      <c r="C144" s="35">
        <v>240</v>
      </c>
      <c r="D144" s="1">
        <v>20.56</v>
      </c>
      <c r="E144" s="1">
        <v>22.58</v>
      </c>
      <c r="F144" s="1">
        <v>75.23</v>
      </c>
      <c r="G144" s="2">
        <v>548.23</v>
      </c>
      <c r="H144" s="36">
        <v>407</v>
      </c>
    </row>
    <row r="145" spans="1:8" x14ac:dyDescent="0.2">
      <c r="A145" s="95"/>
      <c r="B145" s="34" t="s">
        <v>56</v>
      </c>
      <c r="C145" s="35">
        <v>200</v>
      </c>
      <c r="D145" s="1">
        <v>0.32</v>
      </c>
      <c r="E145" s="1">
        <v>0.14000000000000001</v>
      </c>
      <c r="F145" s="1">
        <v>11.46</v>
      </c>
      <c r="G145" s="2">
        <v>48.32</v>
      </c>
      <c r="H145" s="36">
        <v>519</v>
      </c>
    </row>
    <row r="146" spans="1:8" x14ac:dyDescent="0.2">
      <c r="A146" s="95"/>
      <c r="B146" s="34" t="s">
        <v>34</v>
      </c>
      <c r="C146" s="35">
        <v>30</v>
      </c>
      <c r="D146" s="1">
        <v>2.37</v>
      </c>
      <c r="E146" s="1">
        <v>0.3</v>
      </c>
      <c r="F146" s="1">
        <v>14.76</v>
      </c>
      <c r="G146" s="2">
        <v>70.5</v>
      </c>
      <c r="H146" s="36">
        <v>108</v>
      </c>
    </row>
    <row r="147" spans="1:8" x14ac:dyDescent="0.2">
      <c r="A147" s="95"/>
      <c r="B147" s="34" t="s">
        <v>33</v>
      </c>
      <c r="C147" s="35">
        <v>30</v>
      </c>
      <c r="D147" s="1">
        <v>1.98</v>
      </c>
      <c r="E147" s="1">
        <v>0.36</v>
      </c>
      <c r="F147" s="1">
        <v>10.02</v>
      </c>
      <c r="G147" s="2">
        <v>52.2</v>
      </c>
      <c r="H147" s="36">
        <v>109</v>
      </c>
    </row>
    <row r="148" spans="1:8" s="33" customFormat="1" x14ac:dyDescent="0.2">
      <c r="A148" s="95" t="s">
        <v>35</v>
      </c>
      <c r="B148" s="110"/>
      <c r="C148" s="37">
        <f>SUM(C143:C147)</f>
        <v>700</v>
      </c>
      <c r="D148" s="37">
        <f>SUM(D143:D147)</f>
        <v>27.810000000000002</v>
      </c>
      <c r="E148" s="37">
        <f>SUM(E143:E147)</f>
        <v>28.02</v>
      </c>
      <c r="F148" s="37">
        <f>SUM(F143:F147)</f>
        <v>126.67000000000002</v>
      </c>
      <c r="G148" s="37">
        <f>SUM(G143:G147)</f>
        <v>832.53000000000009</v>
      </c>
      <c r="H148" s="38"/>
    </row>
    <row r="149" spans="1:8" s="33" customFormat="1" ht="13.5" thickBot="1" x14ac:dyDescent="0.25">
      <c r="A149" s="122" t="s">
        <v>36</v>
      </c>
      <c r="B149" s="123"/>
      <c r="C149" s="51">
        <f>C148+C142</f>
        <v>1200</v>
      </c>
      <c r="D149" s="51">
        <f t="shared" ref="D149:G149" si="10">D148+D142</f>
        <v>47.77</v>
      </c>
      <c r="E149" s="51">
        <f t="shared" si="10"/>
        <v>48.53</v>
      </c>
      <c r="F149" s="51">
        <f t="shared" si="10"/>
        <v>217.72000000000003</v>
      </c>
      <c r="G149" s="51">
        <f t="shared" si="10"/>
        <v>1455</v>
      </c>
      <c r="H149" s="52"/>
    </row>
    <row r="150" spans="1:8" s="33" customFormat="1" x14ac:dyDescent="0.2">
      <c r="A150" s="91"/>
      <c r="B150" s="91"/>
      <c r="C150" s="92"/>
      <c r="D150" s="92"/>
      <c r="E150" s="92"/>
      <c r="F150" s="92"/>
      <c r="G150" s="92"/>
      <c r="H150" s="92"/>
    </row>
    <row r="151" spans="1:8" s="33" customFormat="1" ht="15.75" thickBot="1" x14ac:dyDescent="0.25">
      <c r="A151" s="134" t="s">
        <v>99</v>
      </c>
      <c r="B151" s="134"/>
      <c r="C151" s="134"/>
      <c r="D151" s="134"/>
      <c r="E151" s="134"/>
      <c r="F151" s="134"/>
      <c r="G151" s="134"/>
      <c r="H151" s="134"/>
    </row>
    <row r="152" spans="1:8" s="33" customFormat="1" ht="38.25" x14ac:dyDescent="0.2">
      <c r="A152" s="115"/>
      <c r="B152" s="116"/>
      <c r="C152" s="53" t="s">
        <v>100</v>
      </c>
      <c r="D152" s="125" t="s">
        <v>101</v>
      </c>
      <c r="E152" s="125"/>
      <c r="F152" s="125"/>
      <c r="G152" s="54" t="s">
        <v>102</v>
      </c>
    </row>
    <row r="153" spans="1:8" s="33" customFormat="1" ht="15" x14ac:dyDescent="0.25">
      <c r="A153" s="95"/>
      <c r="B153" s="110"/>
      <c r="C153" s="55"/>
      <c r="D153" s="56" t="s">
        <v>103</v>
      </c>
      <c r="E153" s="56" t="s">
        <v>104</v>
      </c>
      <c r="F153" s="56" t="s">
        <v>105</v>
      </c>
      <c r="G153" s="59"/>
    </row>
    <row r="154" spans="1:8" s="33" customFormat="1" ht="15" x14ac:dyDescent="0.25">
      <c r="A154" s="135" t="s">
        <v>117</v>
      </c>
      <c r="B154" s="136"/>
      <c r="C154" s="55"/>
      <c r="D154" s="58">
        <v>84.7</v>
      </c>
      <c r="E154" s="58">
        <v>86.9</v>
      </c>
      <c r="F154" s="58">
        <v>368.5</v>
      </c>
      <c r="G154" s="59">
        <v>2585</v>
      </c>
    </row>
    <row r="155" spans="1:8" s="33" customFormat="1" ht="15" x14ac:dyDescent="0.25">
      <c r="A155" s="128" t="s">
        <v>24</v>
      </c>
      <c r="B155" s="129"/>
      <c r="C155" s="55"/>
      <c r="D155" s="58"/>
      <c r="E155" s="58"/>
      <c r="F155" s="58"/>
      <c r="G155" s="59"/>
    </row>
    <row r="156" spans="1:8" s="33" customFormat="1" x14ac:dyDescent="0.2">
      <c r="A156" s="118" t="s">
        <v>106</v>
      </c>
      <c r="B156" s="119"/>
      <c r="C156" s="60">
        <v>500</v>
      </c>
      <c r="D156" s="61" t="s">
        <v>107</v>
      </c>
      <c r="E156" s="61" t="s">
        <v>108</v>
      </c>
      <c r="F156" s="61" t="s">
        <v>109</v>
      </c>
      <c r="G156" s="62" t="s">
        <v>110</v>
      </c>
    </row>
    <row r="157" spans="1:8" s="33" customFormat="1" ht="15" x14ac:dyDescent="0.2">
      <c r="A157" s="126" t="s">
        <v>116</v>
      </c>
      <c r="B157" s="127"/>
      <c r="C157" s="63">
        <f>(C21+C35+C47+C61+C75+C88+C101+C114+C128+C142)/10</f>
        <v>500</v>
      </c>
      <c r="D157" s="67">
        <f>(D21+D35+D47+D61+D75+D88+D101+D114+D128+D142)/10</f>
        <v>19.420999999999999</v>
      </c>
      <c r="E157" s="67">
        <f>(E21+E35+E47+E61+E75+E88+E101+E114+E128+E142)/10</f>
        <v>19.882999999999996</v>
      </c>
      <c r="F157" s="67">
        <f>(F21+F35+F47+F61+F75+F88+F101+F114+F128+F142)/10</f>
        <v>86.834999999999994</v>
      </c>
      <c r="G157" s="68">
        <f>(G21+G35+G47+G61+G75+G88+G101+G114+G128+G142)/10</f>
        <v>574.09</v>
      </c>
    </row>
    <row r="158" spans="1:8" s="33" customFormat="1" ht="25.5" customHeight="1" x14ac:dyDescent="0.2">
      <c r="A158" s="137" t="s">
        <v>120</v>
      </c>
      <c r="B158" s="138"/>
      <c r="C158" s="63"/>
      <c r="D158" s="65">
        <f>D157/D154</f>
        <v>0.22929161747343563</v>
      </c>
      <c r="E158" s="65">
        <f t="shared" ref="E158:F158" si="11">E157/E154</f>
        <v>0.22880322209436127</v>
      </c>
      <c r="F158" s="65">
        <f t="shared" si="11"/>
        <v>0.23564450474898235</v>
      </c>
      <c r="G158" s="66">
        <f>G157/G154</f>
        <v>0.22208510638297874</v>
      </c>
    </row>
    <row r="159" spans="1:8" s="33" customFormat="1" ht="15" x14ac:dyDescent="0.2">
      <c r="A159" s="128" t="s">
        <v>118</v>
      </c>
      <c r="B159" s="129"/>
      <c r="C159" s="63"/>
      <c r="D159" s="67"/>
      <c r="E159" s="67"/>
      <c r="F159" s="67"/>
      <c r="G159" s="68"/>
    </row>
    <row r="160" spans="1:8" s="33" customFormat="1" ht="15" customHeight="1" x14ac:dyDescent="0.2">
      <c r="A160" s="118" t="s">
        <v>111</v>
      </c>
      <c r="B160" s="119"/>
      <c r="C160" s="60">
        <v>700</v>
      </c>
      <c r="D160" s="69" t="s">
        <v>112</v>
      </c>
      <c r="E160" s="69" t="s">
        <v>113</v>
      </c>
      <c r="F160" s="69" t="s">
        <v>114</v>
      </c>
      <c r="G160" s="70" t="s">
        <v>115</v>
      </c>
    </row>
    <row r="161" spans="1:9" s="33" customFormat="1" ht="15" x14ac:dyDescent="0.2">
      <c r="A161" s="126" t="s">
        <v>119</v>
      </c>
      <c r="B161" s="127"/>
      <c r="C161" s="63">
        <f>(C148+C136+C122+C108+C95+C82+C69+C55+C41+C29)/10</f>
        <v>710</v>
      </c>
      <c r="D161" s="67">
        <f>(D148+D136+D122+D108+D95+D82+D69+D55+D41+D29)/10</f>
        <v>27.783000000000005</v>
      </c>
      <c r="E161" s="67">
        <f>(E148+E136+E122+E108+E95+E82+E69+E55+E41+E29)/10</f>
        <v>27.943999999999999</v>
      </c>
      <c r="F161" s="67">
        <f>(F148+F136+F122+F108+F95+F82+F69+F55+F41+F29)/10</f>
        <v>114.80800000000002</v>
      </c>
      <c r="G161" s="68">
        <f>(G148+G136+G122+G108+G95+G82+G69+G55+G41+G29)/10</f>
        <v>795.27499999999998</v>
      </c>
    </row>
    <row r="162" spans="1:9" s="33" customFormat="1" ht="27.75" customHeight="1" x14ac:dyDescent="0.25">
      <c r="A162" s="137" t="s">
        <v>120</v>
      </c>
      <c r="B162" s="138"/>
      <c r="C162" s="71"/>
      <c r="D162" s="72">
        <f>D161/D154</f>
        <v>0.32801652892561989</v>
      </c>
      <c r="E162" s="72">
        <f>E161/E154</f>
        <v>0.32156501726121978</v>
      </c>
      <c r="F162" s="72">
        <f>F161/F154</f>
        <v>0.31155495251017645</v>
      </c>
      <c r="G162" s="73">
        <f>G161/2585</f>
        <v>0.30764990328820113</v>
      </c>
    </row>
    <row r="163" spans="1:9" s="33" customFormat="1" ht="15" x14ac:dyDescent="0.25">
      <c r="A163" s="126" t="s">
        <v>91</v>
      </c>
      <c r="B163" s="127"/>
      <c r="C163" s="71"/>
      <c r="D163" s="72"/>
      <c r="E163" s="72"/>
      <c r="F163" s="72"/>
      <c r="G163" s="73"/>
    </row>
    <row r="164" spans="1:9" s="33" customFormat="1" x14ac:dyDescent="0.2">
      <c r="A164" s="132" t="s">
        <v>139</v>
      </c>
      <c r="B164" s="133"/>
      <c r="C164" s="60">
        <v>1200</v>
      </c>
      <c r="D164" s="60" t="s">
        <v>142</v>
      </c>
      <c r="E164" s="60" t="s">
        <v>143</v>
      </c>
      <c r="F164" s="60" t="s">
        <v>144</v>
      </c>
      <c r="G164" s="74" t="s">
        <v>145</v>
      </c>
    </row>
    <row r="165" spans="1:9" s="33" customFormat="1" ht="15" x14ac:dyDescent="0.25">
      <c r="A165" s="126" t="s">
        <v>141</v>
      </c>
      <c r="B165" s="127"/>
      <c r="C165" s="75">
        <f>C157+C161</f>
        <v>1210</v>
      </c>
      <c r="D165" s="75">
        <f t="shared" ref="D165:G165" si="12">D157+D161</f>
        <v>47.204000000000008</v>
      </c>
      <c r="E165" s="75">
        <f t="shared" si="12"/>
        <v>47.826999999999998</v>
      </c>
      <c r="F165" s="75">
        <f t="shared" si="12"/>
        <v>201.64300000000003</v>
      </c>
      <c r="G165" s="76">
        <f t="shared" si="12"/>
        <v>1369.365</v>
      </c>
    </row>
    <row r="166" spans="1:9" s="33" customFormat="1" ht="30.75" customHeight="1" thickBot="1" x14ac:dyDescent="0.3">
      <c r="A166" s="130" t="s">
        <v>120</v>
      </c>
      <c r="B166" s="131"/>
      <c r="C166" s="77"/>
      <c r="D166" s="78">
        <f>D165/D154</f>
        <v>0.55730814639905557</v>
      </c>
      <c r="E166" s="78">
        <f>E165/E154</f>
        <v>0.5503682393555811</v>
      </c>
      <c r="F166" s="78">
        <f>F165/F154</f>
        <v>0.54719945725915886</v>
      </c>
      <c r="G166" s="79">
        <f>G165/G154</f>
        <v>0.52973500967117992</v>
      </c>
    </row>
    <row r="167" spans="1:9" s="33" customFormat="1" x14ac:dyDescent="0.2">
      <c r="A167" s="91"/>
      <c r="B167" s="91"/>
      <c r="C167" s="92"/>
      <c r="D167" s="92"/>
      <c r="E167" s="92"/>
      <c r="F167" s="92"/>
      <c r="G167" s="92"/>
      <c r="H167" s="92"/>
    </row>
    <row r="168" spans="1:9" s="83" customFormat="1" ht="30" customHeight="1" x14ac:dyDescent="0.2">
      <c r="B168" s="124" t="s">
        <v>7</v>
      </c>
      <c r="C168" s="124"/>
      <c r="D168" s="124"/>
      <c r="E168" s="124"/>
      <c r="F168" s="93"/>
      <c r="G168" s="93"/>
      <c r="H168" s="94"/>
      <c r="I168" s="94"/>
    </row>
    <row r="169" spans="1:9" s="83" customFormat="1" ht="30" customHeight="1" x14ac:dyDescent="0.2">
      <c r="B169" s="80" t="s">
        <v>8</v>
      </c>
      <c r="C169" s="81"/>
      <c r="D169" s="80" t="s">
        <v>9</v>
      </c>
      <c r="E169" s="82"/>
      <c r="F169" s="93"/>
      <c r="G169" s="93"/>
      <c r="H169" s="94"/>
      <c r="I169" s="94"/>
    </row>
    <row r="170" spans="1:9" s="83" customFormat="1" ht="30" customHeight="1" x14ac:dyDescent="0.2">
      <c r="B170" s="80" t="s">
        <v>10</v>
      </c>
      <c r="C170" s="81">
        <v>96.225999999999999</v>
      </c>
      <c r="D170" s="80" t="s">
        <v>15</v>
      </c>
      <c r="E170" s="82">
        <v>407.47300000000001</v>
      </c>
      <c r="F170" s="93"/>
      <c r="G170" s="93"/>
      <c r="H170" s="94"/>
      <c r="I170" s="94"/>
    </row>
    <row r="171" spans="1:9" s="83" customFormat="1" ht="30" customHeight="1" x14ac:dyDescent="0.2">
      <c r="B171" s="80" t="s">
        <v>11</v>
      </c>
      <c r="C171" s="81">
        <v>1.121</v>
      </c>
      <c r="D171" s="80" t="s">
        <v>16</v>
      </c>
      <c r="E171" s="82">
        <v>345.47500000000002</v>
      </c>
      <c r="F171" s="93"/>
      <c r="G171" s="93"/>
      <c r="H171" s="94"/>
      <c r="I171" s="94"/>
    </row>
    <row r="172" spans="1:9" s="83" customFormat="1" ht="30" customHeight="1" x14ac:dyDescent="0.2">
      <c r="B172" s="80" t="s">
        <v>12</v>
      </c>
      <c r="C172" s="81">
        <v>1.022</v>
      </c>
      <c r="D172" s="80" t="s">
        <v>17</v>
      </c>
      <c r="E172" s="82">
        <v>113.89</v>
      </c>
      <c r="F172" s="93"/>
      <c r="G172" s="93"/>
      <c r="H172" s="94"/>
      <c r="I172" s="94"/>
    </row>
    <row r="173" spans="1:9" s="83" customFormat="1" ht="30" customHeight="1" x14ac:dyDescent="0.2">
      <c r="B173" s="80" t="s">
        <v>13</v>
      </c>
      <c r="C173" s="81">
        <v>136</v>
      </c>
      <c r="D173" s="80" t="s">
        <v>18</v>
      </c>
      <c r="E173" s="82">
        <v>11.266</v>
      </c>
      <c r="F173" s="93"/>
      <c r="G173" s="93"/>
      <c r="H173" s="94"/>
      <c r="I173" s="94"/>
    </row>
    <row r="174" spans="1:9" s="83" customFormat="1" ht="17.25" customHeight="1" x14ac:dyDescent="0.2">
      <c r="B174" s="80" t="s">
        <v>14</v>
      </c>
      <c r="C174" s="81">
        <v>367</v>
      </c>
      <c r="D174" s="80" t="s">
        <v>19</v>
      </c>
      <c r="E174" s="82">
        <v>1.2210000000000001</v>
      </c>
      <c r="F174" s="93"/>
      <c r="G174" s="93"/>
      <c r="H174" s="94"/>
      <c r="I174" s="94"/>
    </row>
    <row r="175" spans="1:9" ht="95.25" customHeight="1" x14ac:dyDescent="0.2">
      <c r="A175" s="120" t="s">
        <v>92</v>
      </c>
      <c r="B175" s="121"/>
      <c r="C175" s="121"/>
      <c r="D175" s="121"/>
      <c r="E175" s="121"/>
      <c r="F175" s="121"/>
      <c r="G175" s="121"/>
      <c r="H175" s="121"/>
    </row>
  </sheetData>
  <mergeCells count="86">
    <mergeCell ref="A165:B165"/>
    <mergeCell ref="A151:H151"/>
    <mergeCell ref="A155:B155"/>
    <mergeCell ref="A154:B154"/>
    <mergeCell ref="A125:A127"/>
    <mergeCell ref="A128:B128"/>
    <mergeCell ref="A129:A135"/>
    <mergeCell ref="A136:B136"/>
    <mergeCell ref="A158:B158"/>
    <mergeCell ref="A163:B163"/>
    <mergeCell ref="A152:B152"/>
    <mergeCell ref="A153:B153"/>
    <mergeCell ref="A162:B162"/>
    <mergeCell ref="A175:H175"/>
    <mergeCell ref="A149:B149"/>
    <mergeCell ref="A137:B137"/>
    <mergeCell ref="A138:H138"/>
    <mergeCell ref="A139:A141"/>
    <mergeCell ref="A142:B142"/>
    <mergeCell ref="A143:A147"/>
    <mergeCell ref="A148:B148"/>
    <mergeCell ref="B168:E168"/>
    <mergeCell ref="D152:F152"/>
    <mergeCell ref="A157:B157"/>
    <mergeCell ref="A156:B156"/>
    <mergeCell ref="A159:B159"/>
    <mergeCell ref="A161:B161"/>
    <mergeCell ref="A166:B166"/>
    <mergeCell ref="A164:B164"/>
    <mergeCell ref="A109:B109"/>
    <mergeCell ref="A110:H110"/>
    <mergeCell ref="A111:A113"/>
    <mergeCell ref="A114:B114"/>
    <mergeCell ref="A160:B160"/>
    <mergeCell ref="A115:A121"/>
    <mergeCell ref="A122:B122"/>
    <mergeCell ref="A123:B123"/>
    <mergeCell ref="A124:H124"/>
    <mergeCell ref="A108:B108"/>
    <mergeCell ref="A85:A87"/>
    <mergeCell ref="A88:B88"/>
    <mergeCell ref="A89:A94"/>
    <mergeCell ref="A95:B95"/>
    <mergeCell ref="A96:B96"/>
    <mergeCell ref="A97:H97"/>
    <mergeCell ref="A98:A100"/>
    <mergeCell ref="A101:B101"/>
    <mergeCell ref="A102:A107"/>
    <mergeCell ref="A76:A81"/>
    <mergeCell ref="A82:B82"/>
    <mergeCell ref="A83:B83"/>
    <mergeCell ref="A84:H84"/>
    <mergeCell ref="A70:B70"/>
    <mergeCell ref="A71:H71"/>
    <mergeCell ref="A72:A74"/>
    <mergeCell ref="A75:B75"/>
    <mergeCell ref="A69:B69"/>
    <mergeCell ref="A43:H43"/>
    <mergeCell ref="A44:A46"/>
    <mergeCell ref="A47:B47"/>
    <mergeCell ref="A48:A54"/>
    <mergeCell ref="A55:B55"/>
    <mergeCell ref="A56:B56"/>
    <mergeCell ref="A57:H57"/>
    <mergeCell ref="A58:A60"/>
    <mergeCell ref="A61:B61"/>
    <mergeCell ref="A62:A68"/>
    <mergeCell ref="A35:B35"/>
    <mergeCell ref="A36:A40"/>
    <mergeCell ref="A41:B41"/>
    <mergeCell ref="A42:B42"/>
    <mergeCell ref="A29:B29"/>
    <mergeCell ref="A30:B30"/>
    <mergeCell ref="A31:H31"/>
    <mergeCell ref="A32:A34"/>
    <mergeCell ref="H15:H16"/>
    <mergeCell ref="A11:H11"/>
    <mergeCell ref="A17:H17"/>
    <mergeCell ref="A18:A20"/>
    <mergeCell ref="A21:B21"/>
    <mergeCell ref="G15:G16"/>
    <mergeCell ref="A22:A28"/>
    <mergeCell ref="A15:A16"/>
    <mergeCell ref="B15:B16"/>
    <mergeCell ref="C15:C16"/>
    <mergeCell ref="D15:F15"/>
  </mergeCells>
  <pageMargins left="0.11811023622047245" right="0.11811023622047245" top="0.55118110236220474" bottom="0.15748031496062992" header="0.31496062992125984" footer="0.31496062992125984"/>
  <pageSetup paperSize="9" scale="70" fitToHeight="0" orientation="portrait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78"/>
  <sheetViews>
    <sheetView tabSelected="1" zoomScaleNormal="100" workbookViewId="0">
      <selection activeCell="O13" sqref="O13"/>
    </sheetView>
  </sheetViews>
  <sheetFormatPr defaultRowHeight="12.75" x14ac:dyDescent="0.2"/>
  <cols>
    <col min="1" max="1" width="13.5703125" style="7" customWidth="1"/>
    <col min="2" max="2" width="56.28515625" style="83" customWidth="1"/>
    <col min="3" max="3" width="12.7109375" style="9" customWidth="1"/>
    <col min="4" max="6" width="12.7109375" style="10" customWidth="1"/>
    <col min="7" max="7" width="15.7109375" style="9" customWidth="1"/>
    <col min="8" max="8" width="12.7109375" style="9" customWidth="1"/>
    <col min="9" max="9" width="7.7109375" style="13" customWidth="1"/>
    <col min="10" max="16384" width="9.140625" style="13"/>
  </cols>
  <sheetData>
    <row r="1" spans="1:8" x14ac:dyDescent="0.2">
      <c r="B1" s="8" t="s">
        <v>134</v>
      </c>
      <c r="F1" s="11"/>
      <c r="H1" s="12" t="s">
        <v>96</v>
      </c>
    </row>
    <row r="2" spans="1:8" x14ac:dyDescent="0.2">
      <c r="B2" s="14" t="s">
        <v>135</v>
      </c>
      <c r="F2" s="11"/>
      <c r="G2" s="15" t="str">
        <f>'7-11 лет'!G2</f>
        <v>ИП Горбулин В.В.</v>
      </c>
      <c r="H2" s="15"/>
    </row>
    <row r="3" spans="1:8" x14ac:dyDescent="0.2">
      <c r="B3" s="16" t="s">
        <v>136</v>
      </c>
      <c r="F3" s="11"/>
      <c r="G3" s="17" t="str">
        <f>'7-11 лет'!G3</f>
        <v>Горбулин В.В</v>
      </c>
      <c r="H3" s="18" t="s">
        <v>93</v>
      </c>
    </row>
    <row r="4" spans="1:8" x14ac:dyDescent="0.2">
      <c r="B4" s="16" t="s">
        <v>137</v>
      </c>
      <c r="F4" s="11"/>
      <c r="G4" s="19"/>
      <c r="H4" s="20" t="s">
        <v>94</v>
      </c>
    </row>
    <row r="5" spans="1:8" x14ac:dyDescent="0.2">
      <c r="B5" s="21" t="s">
        <v>138</v>
      </c>
      <c r="F5" s="11"/>
      <c r="G5" s="22">
        <f>'7-11 лет'!G5</f>
        <v>45443</v>
      </c>
      <c r="H5" s="23" t="s">
        <v>95</v>
      </c>
    </row>
    <row r="11" spans="1:8" s="24" customFormat="1" x14ac:dyDescent="0.2">
      <c r="A11" s="105" t="s">
        <v>153</v>
      </c>
      <c r="B11" s="106"/>
      <c r="C11" s="106"/>
      <c r="D11" s="106"/>
      <c r="E11" s="106"/>
      <c r="F11" s="106"/>
      <c r="G11" s="106"/>
      <c r="H11" s="106"/>
    </row>
    <row r="12" spans="1:8" s="24" customFormat="1" x14ac:dyDescent="0.2">
      <c r="A12" s="25"/>
      <c r="C12" s="26"/>
      <c r="D12" s="27"/>
      <c r="E12" s="27"/>
      <c r="F12" s="27"/>
      <c r="G12" s="28"/>
      <c r="H12" s="28"/>
    </row>
    <row r="13" spans="1:8" s="24" customFormat="1" ht="26.25" customHeight="1" x14ac:dyDescent="0.2">
      <c r="A13" s="25" t="s">
        <v>4</v>
      </c>
      <c r="B13" s="24" t="s">
        <v>98</v>
      </c>
      <c r="C13" s="26"/>
      <c r="D13" s="27"/>
      <c r="E13" s="27"/>
      <c r="F13" s="27"/>
      <c r="G13" s="28"/>
      <c r="H13" s="28"/>
    </row>
    <row r="14" spans="1:8" s="24" customFormat="1" ht="13.5" thickBot="1" x14ac:dyDescent="0.25">
      <c r="A14" s="29"/>
      <c r="C14" s="26"/>
      <c r="D14" s="27"/>
      <c r="E14" s="27"/>
      <c r="F14" s="27"/>
      <c r="G14" s="28"/>
      <c r="H14" s="28"/>
    </row>
    <row r="15" spans="1:8" s="30" customFormat="1" ht="33" customHeight="1" x14ac:dyDescent="0.2">
      <c r="A15" s="96" t="s">
        <v>0</v>
      </c>
      <c r="B15" s="98" t="s">
        <v>1</v>
      </c>
      <c r="C15" s="100" t="s">
        <v>3</v>
      </c>
      <c r="D15" s="102" t="s">
        <v>5</v>
      </c>
      <c r="E15" s="102"/>
      <c r="F15" s="102"/>
      <c r="G15" s="111" t="s">
        <v>6</v>
      </c>
      <c r="H15" s="103" t="s">
        <v>2</v>
      </c>
    </row>
    <row r="16" spans="1:8" s="32" customFormat="1" ht="13.5" thickBot="1" x14ac:dyDescent="0.25">
      <c r="A16" s="97"/>
      <c r="B16" s="99"/>
      <c r="C16" s="101"/>
      <c r="D16" s="31" t="s">
        <v>20</v>
      </c>
      <c r="E16" s="31" t="s">
        <v>21</v>
      </c>
      <c r="F16" s="31" t="s">
        <v>22</v>
      </c>
      <c r="G16" s="112"/>
      <c r="H16" s="104"/>
    </row>
    <row r="17" spans="1:8" s="33" customFormat="1" x14ac:dyDescent="0.2">
      <c r="A17" s="107" t="s">
        <v>23</v>
      </c>
      <c r="B17" s="108"/>
      <c r="C17" s="108"/>
      <c r="D17" s="108"/>
      <c r="E17" s="108"/>
      <c r="F17" s="108"/>
      <c r="G17" s="108"/>
      <c r="H17" s="109"/>
    </row>
    <row r="18" spans="1:8" x14ac:dyDescent="0.2">
      <c r="A18" s="95" t="s">
        <v>24</v>
      </c>
      <c r="B18" s="34" t="s">
        <v>25</v>
      </c>
      <c r="C18" s="35">
        <v>250</v>
      </c>
      <c r="D18" s="1">
        <v>10.68</v>
      </c>
      <c r="E18" s="1">
        <v>11.45</v>
      </c>
      <c r="F18" s="1">
        <v>50.53</v>
      </c>
      <c r="G18" s="2">
        <v>295.24</v>
      </c>
      <c r="H18" s="36">
        <v>268</v>
      </c>
    </row>
    <row r="19" spans="1:8" x14ac:dyDescent="0.2">
      <c r="A19" s="95"/>
      <c r="B19" s="34" t="s">
        <v>26</v>
      </c>
      <c r="C19" s="35">
        <v>100</v>
      </c>
      <c r="D19" s="1">
        <v>12.28</v>
      </c>
      <c r="E19" s="1">
        <v>10.31</v>
      </c>
      <c r="F19" s="1">
        <v>43.27</v>
      </c>
      <c r="G19" s="2">
        <v>276.37</v>
      </c>
      <c r="H19" s="36">
        <v>574</v>
      </c>
    </row>
    <row r="20" spans="1:8" x14ac:dyDescent="0.2">
      <c r="A20" s="95"/>
      <c r="B20" s="34" t="s">
        <v>27</v>
      </c>
      <c r="C20" s="35">
        <v>200</v>
      </c>
      <c r="D20" s="1">
        <v>0.2</v>
      </c>
      <c r="E20" s="1">
        <v>0</v>
      </c>
      <c r="F20" s="1">
        <v>7.02</v>
      </c>
      <c r="G20" s="2">
        <v>28.46</v>
      </c>
      <c r="H20" s="36">
        <v>143</v>
      </c>
    </row>
    <row r="21" spans="1:8" s="33" customFormat="1" x14ac:dyDescent="0.2">
      <c r="A21" s="95" t="s">
        <v>28</v>
      </c>
      <c r="B21" s="110"/>
      <c r="C21" s="37">
        <f>SUM(C18:C20)</f>
        <v>550</v>
      </c>
      <c r="D21" s="37">
        <f t="shared" ref="D21:G21" si="0">SUM(D18:D20)</f>
        <v>23.16</v>
      </c>
      <c r="E21" s="37">
        <f t="shared" si="0"/>
        <v>21.759999999999998</v>
      </c>
      <c r="F21" s="37">
        <f t="shared" si="0"/>
        <v>100.82000000000001</v>
      </c>
      <c r="G21" s="37">
        <f t="shared" si="0"/>
        <v>600.07000000000005</v>
      </c>
      <c r="H21" s="38"/>
    </row>
    <row r="22" spans="1:8" x14ac:dyDescent="0.2">
      <c r="A22" s="95" t="s">
        <v>29</v>
      </c>
      <c r="B22" s="34" t="s">
        <v>30</v>
      </c>
      <c r="C22" s="35">
        <v>250</v>
      </c>
      <c r="D22" s="1">
        <v>2.25</v>
      </c>
      <c r="E22" s="1">
        <v>3.6</v>
      </c>
      <c r="F22" s="1">
        <v>16.920000000000002</v>
      </c>
      <c r="G22" s="2">
        <v>125.1</v>
      </c>
      <c r="H22" s="36">
        <v>131</v>
      </c>
    </row>
    <row r="23" spans="1:8" x14ac:dyDescent="0.2">
      <c r="A23" s="95"/>
      <c r="B23" s="34" t="s">
        <v>73</v>
      </c>
      <c r="C23" s="35">
        <v>100</v>
      </c>
      <c r="D23" s="1">
        <v>17.86</v>
      </c>
      <c r="E23" s="1">
        <v>22.51</v>
      </c>
      <c r="F23" s="1">
        <v>36.21</v>
      </c>
      <c r="G23" s="2">
        <v>381.69</v>
      </c>
      <c r="H23" s="39" t="s">
        <v>72</v>
      </c>
    </row>
    <row r="24" spans="1:8" x14ac:dyDescent="0.2">
      <c r="A24" s="95"/>
      <c r="B24" s="34" t="s">
        <v>54</v>
      </c>
      <c r="C24" s="35">
        <v>20</v>
      </c>
      <c r="D24" s="1">
        <v>0.12</v>
      </c>
      <c r="E24" s="1">
        <v>0.75</v>
      </c>
      <c r="F24" s="1">
        <v>1.07</v>
      </c>
      <c r="G24" s="2">
        <v>11.5</v>
      </c>
      <c r="H24" s="36">
        <v>453</v>
      </c>
    </row>
    <row r="25" spans="1:8" x14ac:dyDescent="0.2">
      <c r="A25" s="95"/>
      <c r="B25" s="34" t="s">
        <v>55</v>
      </c>
      <c r="C25" s="35">
        <v>180</v>
      </c>
      <c r="D25" s="1">
        <v>6.97</v>
      </c>
      <c r="E25" s="1">
        <v>3.49</v>
      </c>
      <c r="F25" s="1">
        <v>45.66</v>
      </c>
      <c r="G25" s="2">
        <v>294.04000000000002</v>
      </c>
      <c r="H25" s="36">
        <v>291</v>
      </c>
    </row>
    <row r="26" spans="1:8" x14ac:dyDescent="0.2">
      <c r="A26" s="95"/>
      <c r="B26" s="34" t="s">
        <v>32</v>
      </c>
      <c r="C26" s="35">
        <v>200</v>
      </c>
      <c r="D26" s="1">
        <v>0.08</v>
      </c>
      <c r="E26" s="1">
        <v>0</v>
      </c>
      <c r="F26" s="1">
        <v>10.62</v>
      </c>
      <c r="G26" s="2">
        <v>40.44</v>
      </c>
      <c r="H26" s="36">
        <v>508</v>
      </c>
    </row>
    <row r="27" spans="1:8" x14ac:dyDescent="0.2">
      <c r="A27" s="95"/>
      <c r="B27" s="34" t="s">
        <v>33</v>
      </c>
      <c r="C27" s="35">
        <v>30</v>
      </c>
      <c r="D27" s="1">
        <v>1.98</v>
      </c>
      <c r="E27" s="1">
        <v>0.36</v>
      </c>
      <c r="F27" s="1">
        <v>10.02</v>
      </c>
      <c r="G27" s="2">
        <v>52.2</v>
      </c>
      <c r="H27" s="36">
        <v>109</v>
      </c>
    </row>
    <row r="28" spans="1:8" x14ac:dyDescent="0.2">
      <c r="A28" s="95"/>
      <c r="B28" s="34" t="s">
        <v>34</v>
      </c>
      <c r="C28" s="35">
        <v>40</v>
      </c>
      <c r="D28" s="1">
        <v>3.16</v>
      </c>
      <c r="E28" s="1">
        <v>0.4</v>
      </c>
      <c r="F28" s="1">
        <v>19.68</v>
      </c>
      <c r="G28" s="2">
        <v>94</v>
      </c>
      <c r="H28" s="36">
        <v>108</v>
      </c>
    </row>
    <row r="29" spans="1:8" s="33" customFormat="1" x14ac:dyDescent="0.2">
      <c r="A29" s="95" t="s">
        <v>35</v>
      </c>
      <c r="B29" s="110"/>
      <c r="C29" s="37">
        <f>SUM(C22:C28)</f>
        <v>820</v>
      </c>
      <c r="D29" s="37">
        <f t="shared" ref="D29:G29" si="1">SUM(D22:D28)</f>
        <v>32.42</v>
      </c>
      <c r="E29" s="37">
        <f t="shared" si="1"/>
        <v>31.11</v>
      </c>
      <c r="F29" s="37">
        <f t="shared" si="1"/>
        <v>140.18</v>
      </c>
      <c r="G29" s="37">
        <f t="shared" si="1"/>
        <v>998.97</v>
      </c>
      <c r="H29" s="38"/>
    </row>
    <row r="30" spans="1:8" s="33" customFormat="1" ht="13.5" thickBot="1" x14ac:dyDescent="0.25">
      <c r="A30" s="113" t="s">
        <v>36</v>
      </c>
      <c r="B30" s="114"/>
      <c r="C30" s="40">
        <f>C29+C21</f>
        <v>1370</v>
      </c>
      <c r="D30" s="40">
        <f>D29+D21</f>
        <v>55.58</v>
      </c>
      <c r="E30" s="40">
        <f t="shared" ref="E30:G30" si="2">E29+E21</f>
        <v>52.87</v>
      </c>
      <c r="F30" s="40">
        <f t="shared" si="2"/>
        <v>241</v>
      </c>
      <c r="G30" s="40">
        <f t="shared" si="2"/>
        <v>1599.04</v>
      </c>
      <c r="H30" s="41"/>
    </row>
    <row r="31" spans="1:8" s="33" customFormat="1" x14ac:dyDescent="0.2">
      <c r="A31" s="115" t="s">
        <v>37</v>
      </c>
      <c r="B31" s="116"/>
      <c r="C31" s="116"/>
      <c r="D31" s="116"/>
      <c r="E31" s="116"/>
      <c r="F31" s="116"/>
      <c r="G31" s="116"/>
      <c r="H31" s="117"/>
    </row>
    <row r="32" spans="1:8" x14ac:dyDescent="0.2">
      <c r="A32" s="95" t="s">
        <v>24</v>
      </c>
      <c r="B32" s="34" t="s">
        <v>39</v>
      </c>
      <c r="C32" s="35">
        <v>250</v>
      </c>
      <c r="D32" s="1">
        <v>22.75</v>
      </c>
      <c r="E32" s="1">
        <v>24.7</v>
      </c>
      <c r="F32" s="1">
        <v>76.36</v>
      </c>
      <c r="G32" s="2">
        <v>551.29999999999995</v>
      </c>
      <c r="H32" s="39" t="s">
        <v>38</v>
      </c>
    </row>
    <row r="33" spans="1:8" x14ac:dyDescent="0.2">
      <c r="A33" s="95"/>
      <c r="B33" s="34" t="s">
        <v>60</v>
      </c>
      <c r="C33" s="35">
        <v>100</v>
      </c>
      <c r="D33" s="1">
        <v>0.4</v>
      </c>
      <c r="E33" s="1">
        <v>0.4</v>
      </c>
      <c r="F33" s="1">
        <v>9.8000000000000007</v>
      </c>
      <c r="G33" s="2">
        <v>47</v>
      </c>
      <c r="H33" s="39" t="s">
        <v>59</v>
      </c>
    </row>
    <row r="34" spans="1:8" x14ac:dyDescent="0.2">
      <c r="A34" s="95"/>
      <c r="B34" s="34" t="s">
        <v>41</v>
      </c>
      <c r="C34" s="35">
        <v>200</v>
      </c>
      <c r="D34" s="1">
        <v>0.26</v>
      </c>
      <c r="E34" s="1">
        <v>0</v>
      </c>
      <c r="F34" s="1">
        <v>7.24</v>
      </c>
      <c r="G34" s="2">
        <v>30.84</v>
      </c>
      <c r="H34" s="36">
        <v>494</v>
      </c>
    </row>
    <row r="35" spans="1:8" s="33" customFormat="1" x14ac:dyDescent="0.2">
      <c r="A35" s="95" t="s">
        <v>28</v>
      </c>
      <c r="B35" s="110"/>
      <c r="C35" s="37">
        <f>SUM(C32:C34)</f>
        <v>550</v>
      </c>
      <c r="D35" s="37">
        <f t="shared" ref="D35:G35" si="3">SUM(D32:D34)</f>
        <v>23.41</v>
      </c>
      <c r="E35" s="37">
        <f t="shared" si="3"/>
        <v>25.099999999999998</v>
      </c>
      <c r="F35" s="37">
        <f t="shared" si="3"/>
        <v>93.399999999999991</v>
      </c>
      <c r="G35" s="37">
        <f t="shared" si="3"/>
        <v>629.14</v>
      </c>
      <c r="H35" s="38"/>
    </row>
    <row r="36" spans="1:8" ht="25.5" x14ac:dyDescent="0.2">
      <c r="A36" s="95" t="s">
        <v>29</v>
      </c>
      <c r="B36" s="34" t="s">
        <v>42</v>
      </c>
      <c r="C36" s="35">
        <v>250</v>
      </c>
      <c r="D36" s="1">
        <v>4.28</v>
      </c>
      <c r="E36" s="1">
        <v>3.22</v>
      </c>
      <c r="F36" s="1">
        <v>25.05</v>
      </c>
      <c r="G36" s="2">
        <v>192.8</v>
      </c>
      <c r="H36" s="36">
        <v>147</v>
      </c>
    </row>
    <row r="37" spans="1:8" x14ac:dyDescent="0.2">
      <c r="A37" s="95"/>
      <c r="B37" s="34" t="s">
        <v>44</v>
      </c>
      <c r="C37" s="35">
        <v>280</v>
      </c>
      <c r="D37" s="1">
        <v>23.36</v>
      </c>
      <c r="E37" s="1">
        <v>27.88</v>
      </c>
      <c r="F37" s="1">
        <v>69.849999999999994</v>
      </c>
      <c r="G37" s="2">
        <v>543.13</v>
      </c>
      <c r="H37" s="39" t="s">
        <v>43</v>
      </c>
    </row>
    <row r="38" spans="1:8" x14ac:dyDescent="0.2">
      <c r="A38" s="95"/>
      <c r="B38" s="42" t="s">
        <v>129</v>
      </c>
      <c r="C38" s="43">
        <v>200</v>
      </c>
      <c r="D38" s="43">
        <v>0.16</v>
      </c>
      <c r="E38" s="43">
        <v>0.08</v>
      </c>
      <c r="F38" s="43">
        <v>8.48</v>
      </c>
      <c r="G38" s="43">
        <v>34.74</v>
      </c>
      <c r="H38" s="44" t="s">
        <v>130</v>
      </c>
    </row>
    <row r="39" spans="1:8" x14ac:dyDescent="0.2">
      <c r="A39" s="95"/>
      <c r="B39" s="34" t="s">
        <v>34</v>
      </c>
      <c r="C39" s="35">
        <v>40</v>
      </c>
      <c r="D39" s="1">
        <v>3.16</v>
      </c>
      <c r="E39" s="1">
        <v>0.4</v>
      </c>
      <c r="F39" s="1">
        <v>19.68</v>
      </c>
      <c r="G39" s="2">
        <v>94</v>
      </c>
      <c r="H39" s="36">
        <v>108</v>
      </c>
    </row>
    <row r="40" spans="1:8" x14ac:dyDescent="0.2">
      <c r="A40" s="95"/>
      <c r="B40" s="34" t="s">
        <v>33</v>
      </c>
      <c r="C40" s="35">
        <v>30</v>
      </c>
      <c r="D40" s="1">
        <v>1.98</v>
      </c>
      <c r="E40" s="1">
        <v>0.36</v>
      </c>
      <c r="F40" s="1">
        <v>10.02</v>
      </c>
      <c r="G40" s="2">
        <v>52.2</v>
      </c>
      <c r="H40" s="36">
        <v>109</v>
      </c>
    </row>
    <row r="41" spans="1:8" s="33" customFormat="1" x14ac:dyDescent="0.2">
      <c r="A41" s="95" t="s">
        <v>35</v>
      </c>
      <c r="B41" s="110"/>
      <c r="C41" s="37">
        <f>SUM(C36:C40)</f>
        <v>800</v>
      </c>
      <c r="D41" s="37">
        <f t="shared" ref="D41:G41" si="4">SUM(D36:D40)</f>
        <v>32.94</v>
      </c>
      <c r="E41" s="37">
        <f t="shared" si="4"/>
        <v>31.939999999999994</v>
      </c>
      <c r="F41" s="37">
        <f t="shared" si="4"/>
        <v>133.08000000000001</v>
      </c>
      <c r="G41" s="37">
        <f t="shared" si="4"/>
        <v>916.87000000000012</v>
      </c>
      <c r="H41" s="38"/>
    </row>
    <row r="42" spans="1:8" s="33" customFormat="1" ht="13.5" thickBot="1" x14ac:dyDescent="0.25">
      <c r="A42" s="113" t="s">
        <v>36</v>
      </c>
      <c r="B42" s="114"/>
      <c r="C42" s="40">
        <f>C41+C35</f>
        <v>1350</v>
      </c>
      <c r="D42" s="40">
        <f t="shared" ref="D42:G42" si="5">D41+D35</f>
        <v>56.349999999999994</v>
      </c>
      <c r="E42" s="40">
        <f t="shared" si="5"/>
        <v>57.039999999999992</v>
      </c>
      <c r="F42" s="40">
        <f t="shared" si="5"/>
        <v>226.48000000000002</v>
      </c>
      <c r="G42" s="40">
        <f t="shared" si="5"/>
        <v>1546.0100000000002</v>
      </c>
      <c r="H42" s="41"/>
    </row>
    <row r="43" spans="1:8" s="33" customFormat="1" x14ac:dyDescent="0.2">
      <c r="A43" s="115" t="s">
        <v>47</v>
      </c>
      <c r="B43" s="116"/>
      <c r="C43" s="116"/>
      <c r="D43" s="116"/>
      <c r="E43" s="116"/>
      <c r="F43" s="116"/>
      <c r="G43" s="116"/>
      <c r="H43" s="117"/>
    </row>
    <row r="44" spans="1:8" x14ac:dyDescent="0.2">
      <c r="A44" s="95" t="s">
        <v>24</v>
      </c>
      <c r="B44" s="34" t="s">
        <v>48</v>
      </c>
      <c r="C44" s="35">
        <v>250</v>
      </c>
      <c r="D44" s="1">
        <v>9.7799999999999994</v>
      </c>
      <c r="E44" s="1">
        <v>8.8000000000000007</v>
      </c>
      <c r="F44" s="1">
        <v>50.75</v>
      </c>
      <c r="G44" s="2">
        <v>321.64999999999998</v>
      </c>
      <c r="H44" s="36">
        <v>250</v>
      </c>
    </row>
    <row r="45" spans="1:8" x14ac:dyDescent="0.2">
      <c r="A45" s="95"/>
      <c r="B45" s="34" t="s">
        <v>49</v>
      </c>
      <c r="C45" s="35">
        <v>100</v>
      </c>
      <c r="D45" s="1">
        <v>9.93</v>
      </c>
      <c r="E45" s="1">
        <v>11.72</v>
      </c>
      <c r="F45" s="1">
        <v>40.19</v>
      </c>
      <c r="G45" s="2">
        <v>276.61</v>
      </c>
      <c r="H45" s="36">
        <v>270</v>
      </c>
    </row>
    <row r="46" spans="1:8" x14ac:dyDescent="0.2">
      <c r="A46" s="95"/>
      <c r="B46" s="45" t="s">
        <v>133</v>
      </c>
      <c r="C46" s="2">
        <v>200</v>
      </c>
      <c r="D46" s="3">
        <v>0.22</v>
      </c>
      <c r="E46" s="4">
        <v>0.06</v>
      </c>
      <c r="F46" s="4">
        <v>7.2</v>
      </c>
      <c r="G46" s="46">
        <v>29.08</v>
      </c>
      <c r="H46" s="47" t="s">
        <v>132</v>
      </c>
    </row>
    <row r="47" spans="1:8" s="33" customFormat="1" x14ac:dyDescent="0.2">
      <c r="A47" s="95" t="s">
        <v>28</v>
      </c>
      <c r="B47" s="110"/>
      <c r="C47" s="37">
        <f>SUM(C44:C46)</f>
        <v>550</v>
      </c>
      <c r="D47" s="37">
        <f>SUM(D44:D46)</f>
        <v>19.93</v>
      </c>
      <c r="E47" s="37">
        <f>SUM(E44:E46)</f>
        <v>20.580000000000002</v>
      </c>
      <c r="F47" s="37">
        <f>SUM(F44:F46)</f>
        <v>98.14</v>
      </c>
      <c r="G47" s="37">
        <f>SUM(G44:G46)</f>
        <v>627.34</v>
      </c>
      <c r="H47" s="38"/>
    </row>
    <row r="48" spans="1:8" x14ac:dyDescent="0.2">
      <c r="A48" s="95" t="s">
        <v>29</v>
      </c>
      <c r="B48" s="34" t="s">
        <v>51</v>
      </c>
      <c r="C48" s="35">
        <v>250</v>
      </c>
      <c r="D48" s="1">
        <v>5.62</v>
      </c>
      <c r="E48" s="1">
        <v>5.67</v>
      </c>
      <c r="F48" s="1">
        <v>21.6</v>
      </c>
      <c r="G48" s="2">
        <v>160.28</v>
      </c>
      <c r="H48" s="39" t="s">
        <v>50</v>
      </c>
    </row>
    <row r="49" spans="1:8" x14ac:dyDescent="0.2">
      <c r="A49" s="95"/>
      <c r="B49" s="34" t="s">
        <v>53</v>
      </c>
      <c r="C49" s="35">
        <v>100</v>
      </c>
      <c r="D49" s="1">
        <v>13.1</v>
      </c>
      <c r="E49" s="1">
        <v>20.61</v>
      </c>
      <c r="F49" s="1">
        <v>26.37</v>
      </c>
      <c r="G49" s="2">
        <v>326.87</v>
      </c>
      <c r="H49" s="39" t="s">
        <v>52</v>
      </c>
    </row>
    <row r="50" spans="1:8" x14ac:dyDescent="0.2">
      <c r="A50" s="95"/>
      <c r="B50" s="34" t="s">
        <v>54</v>
      </c>
      <c r="C50" s="35">
        <v>20</v>
      </c>
      <c r="D50" s="1">
        <v>0.12</v>
      </c>
      <c r="E50" s="1">
        <v>0.75</v>
      </c>
      <c r="F50" s="1">
        <v>1.07</v>
      </c>
      <c r="G50" s="2">
        <v>11.5</v>
      </c>
      <c r="H50" s="36">
        <v>453</v>
      </c>
    </row>
    <row r="51" spans="1:8" x14ac:dyDescent="0.2">
      <c r="A51" s="95"/>
      <c r="B51" s="34" t="s">
        <v>83</v>
      </c>
      <c r="C51" s="35">
        <v>180</v>
      </c>
      <c r="D51" s="1">
        <v>10.37</v>
      </c>
      <c r="E51" s="1">
        <v>4.7</v>
      </c>
      <c r="F51" s="1">
        <v>46.62</v>
      </c>
      <c r="G51" s="2">
        <v>270.81</v>
      </c>
      <c r="H51" s="36">
        <v>237</v>
      </c>
    </row>
    <row r="52" spans="1:8" x14ac:dyDescent="0.2">
      <c r="A52" s="95"/>
      <c r="B52" s="34" t="s">
        <v>56</v>
      </c>
      <c r="C52" s="35">
        <v>200</v>
      </c>
      <c r="D52" s="1">
        <v>0.32</v>
      </c>
      <c r="E52" s="1">
        <v>0.14000000000000001</v>
      </c>
      <c r="F52" s="1">
        <v>11.46</v>
      </c>
      <c r="G52" s="2">
        <v>48.32</v>
      </c>
      <c r="H52" s="36">
        <v>519</v>
      </c>
    </row>
    <row r="53" spans="1:8" x14ac:dyDescent="0.2">
      <c r="A53" s="95"/>
      <c r="B53" s="34" t="s">
        <v>34</v>
      </c>
      <c r="C53" s="35">
        <v>30</v>
      </c>
      <c r="D53" s="1">
        <v>2.37</v>
      </c>
      <c r="E53" s="1">
        <v>0.3</v>
      </c>
      <c r="F53" s="1">
        <v>14.76</v>
      </c>
      <c r="G53" s="2">
        <v>70.5</v>
      </c>
      <c r="H53" s="36">
        <v>108</v>
      </c>
    </row>
    <row r="54" spans="1:8" x14ac:dyDescent="0.2">
      <c r="A54" s="95"/>
      <c r="B54" s="34" t="s">
        <v>33</v>
      </c>
      <c r="C54" s="35">
        <v>30</v>
      </c>
      <c r="D54" s="1">
        <v>1.98</v>
      </c>
      <c r="E54" s="1">
        <v>0.36</v>
      </c>
      <c r="F54" s="1">
        <v>10.02</v>
      </c>
      <c r="G54" s="2">
        <v>52.2</v>
      </c>
      <c r="H54" s="36">
        <v>109</v>
      </c>
    </row>
    <row r="55" spans="1:8" s="33" customFormat="1" x14ac:dyDescent="0.2">
      <c r="A55" s="95" t="s">
        <v>35</v>
      </c>
      <c r="B55" s="110"/>
      <c r="C55" s="37">
        <f>SUM(C48:C54)</f>
        <v>810</v>
      </c>
      <c r="D55" s="37">
        <f t="shared" ref="D55:G55" si="6">SUM(D48:D54)</f>
        <v>33.880000000000003</v>
      </c>
      <c r="E55" s="37">
        <f t="shared" si="6"/>
        <v>32.53</v>
      </c>
      <c r="F55" s="37">
        <f t="shared" si="6"/>
        <v>131.9</v>
      </c>
      <c r="G55" s="37">
        <f t="shared" si="6"/>
        <v>940.48000000000013</v>
      </c>
      <c r="H55" s="38"/>
    </row>
    <row r="56" spans="1:8" s="33" customFormat="1" ht="13.5" thickBot="1" x14ac:dyDescent="0.25">
      <c r="A56" s="113" t="s">
        <v>36</v>
      </c>
      <c r="B56" s="114"/>
      <c r="C56" s="40">
        <f>C55+C47</f>
        <v>1360</v>
      </c>
      <c r="D56" s="40">
        <f t="shared" ref="D56:G56" si="7">D55+D47</f>
        <v>53.81</v>
      </c>
      <c r="E56" s="40">
        <f t="shared" si="7"/>
        <v>53.11</v>
      </c>
      <c r="F56" s="40">
        <f t="shared" si="7"/>
        <v>230.04000000000002</v>
      </c>
      <c r="G56" s="40">
        <f t="shared" si="7"/>
        <v>1567.8200000000002</v>
      </c>
      <c r="H56" s="41"/>
    </row>
    <row r="57" spans="1:8" s="33" customFormat="1" x14ac:dyDescent="0.2">
      <c r="A57" s="115" t="s">
        <v>57</v>
      </c>
      <c r="B57" s="116"/>
      <c r="C57" s="116"/>
      <c r="D57" s="116"/>
      <c r="E57" s="116"/>
      <c r="F57" s="116"/>
      <c r="G57" s="116"/>
      <c r="H57" s="117"/>
    </row>
    <row r="58" spans="1:8" x14ac:dyDescent="0.2">
      <c r="A58" s="95" t="s">
        <v>24</v>
      </c>
      <c r="B58" s="34" t="s">
        <v>58</v>
      </c>
      <c r="C58" s="35">
        <v>250</v>
      </c>
      <c r="D58" s="1">
        <v>15.35</v>
      </c>
      <c r="E58" s="1">
        <v>17.010000000000002</v>
      </c>
      <c r="F58" s="1">
        <v>32.08</v>
      </c>
      <c r="G58" s="2">
        <v>359.04</v>
      </c>
      <c r="H58" s="36">
        <v>266</v>
      </c>
    </row>
    <row r="59" spans="1:8" x14ac:dyDescent="0.2">
      <c r="A59" s="95"/>
      <c r="B59" s="34" t="s">
        <v>40</v>
      </c>
      <c r="C59" s="35">
        <v>100</v>
      </c>
      <c r="D59" s="1">
        <v>8.0299999999999994</v>
      </c>
      <c r="E59" s="1">
        <v>5.81</v>
      </c>
      <c r="F59" s="1">
        <v>57.39</v>
      </c>
      <c r="G59" s="2">
        <v>318</v>
      </c>
      <c r="H59" s="36">
        <v>564</v>
      </c>
    </row>
    <row r="60" spans="1:8" x14ac:dyDescent="0.2">
      <c r="A60" s="95"/>
      <c r="B60" s="34" t="s">
        <v>27</v>
      </c>
      <c r="C60" s="35">
        <v>200</v>
      </c>
      <c r="D60" s="1">
        <v>0.2</v>
      </c>
      <c r="E60" s="1">
        <v>0</v>
      </c>
      <c r="F60" s="1">
        <v>7.02</v>
      </c>
      <c r="G60" s="2">
        <v>28.46</v>
      </c>
      <c r="H60" s="36">
        <v>143</v>
      </c>
    </row>
    <row r="61" spans="1:8" s="33" customFormat="1" x14ac:dyDescent="0.2">
      <c r="A61" s="95" t="s">
        <v>28</v>
      </c>
      <c r="B61" s="110"/>
      <c r="C61" s="37">
        <f>SUM(C58:C60)</f>
        <v>550</v>
      </c>
      <c r="D61" s="37">
        <f>SUM(D58:D60)</f>
        <v>23.58</v>
      </c>
      <c r="E61" s="37">
        <f>SUM(E58:E60)</f>
        <v>22.82</v>
      </c>
      <c r="F61" s="37">
        <f>SUM(F58:F60)</f>
        <v>96.49</v>
      </c>
      <c r="G61" s="37">
        <f>SUM(G58:G60)</f>
        <v>705.5</v>
      </c>
      <c r="H61" s="38"/>
    </row>
    <row r="62" spans="1:8" x14ac:dyDescent="0.2">
      <c r="A62" s="95" t="s">
        <v>29</v>
      </c>
      <c r="B62" s="34" t="s">
        <v>62</v>
      </c>
      <c r="C62" s="35">
        <v>250</v>
      </c>
      <c r="D62" s="1">
        <v>2.8</v>
      </c>
      <c r="E62" s="1">
        <v>5.27</v>
      </c>
      <c r="F62" s="1">
        <v>9.25</v>
      </c>
      <c r="G62" s="2">
        <v>96.58</v>
      </c>
      <c r="H62" s="39" t="s">
        <v>61</v>
      </c>
    </row>
    <row r="63" spans="1:8" x14ac:dyDescent="0.2">
      <c r="A63" s="95"/>
      <c r="B63" s="34" t="s">
        <v>64</v>
      </c>
      <c r="C63" s="35">
        <v>100</v>
      </c>
      <c r="D63" s="1">
        <v>14.19</v>
      </c>
      <c r="E63" s="1">
        <v>18.02</v>
      </c>
      <c r="F63" s="1">
        <v>31.31</v>
      </c>
      <c r="G63" s="2">
        <v>366.02</v>
      </c>
      <c r="H63" s="39" t="s">
        <v>63</v>
      </c>
    </row>
    <row r="64" spans="1:8" x14ac:dyDescent="0.2">
      <c r="A64" s="95"/>
      <c r="B64" s="34" t="s">
        <v>54</v>
      </c>
      <c r="C64" s="35">
        <v>20</v>
      </c>
      <c r="D64" s="1">
        <v>0.12</v>
      </c>
      <c r="E64" s="1">
        <v>0.75</v>
      </c>
      <c r="F64" s="1">
        <v>1.07</v>
      </c>
      <c r="G64" s="2">
        <v>11.5</v>
      </c>
      <c r="H64" s="36">
        <v>453</v>
      </c>
    </row>
    <row r="65" spans="1:8" x14ac:dyDescent="0.2">
      <c r="A65" s="95"/>
      <c r="B65" s="34" t="s">
        <v>87</v>
      </c>
      <c r="C65" s="35">
        <v>180</v>
      </c>
      <c r="D65" s="1">
        <v>9.1300000000000008</v>
      </c>
      <c r="E65" s="1">
        <v>7.7</v>
      </c>
      <c r="F65" s="1">
        <v>50.42</v>
      </c>
      <c r="G65" s="2">
        <v>262.22000000000003</v>
      </c>
      <c r="H65" s="36">
        <v>243</v>
      </c>
    </row>
    <row r="66" spans="1:8" x14ac:dyDescent="0.2">
      <c r="A66" s="95"/>
      <c r="B66" s="34" t="s">
        <v>32</v>
      </c>
      <c r="C66" s="35">
        <v>200</v>
      </c>
      <c r="D66" s="1">
        <v>0.08</v>
      </c>
      <c r="E66" s="1">
        <v>0</v>
      </c>
      <c r="F66" s="1">
        <v>10.62</v>
      </c>
      <c r="G66" s="2">
        <v>40.44</v>
      </c>
      <c r="H66" s="36">
        <v>508</v>
      </c>
    </row>
    <row r="67" spans="1:8" x14ac:dyDescent="0.2">
      <c r="A67" s="95"/>
      <c r="B67" s="34" t="s">
        <v>34</v>
      </c>
      <c r="C67" s="35">
        <v>30</v>
      </c>
      <c r="D67" s="1">
        <v>2.37</v>
      </c>
      <c r="E67" s="1">
        <v>0.3</v>
      </c>
      <c r="F67" s="1">
        <v>14.76</v>
      </c>
      <c r="G67" s="2">
        <v>70.5</v>
      </c>
      <c r="H67" s="36">
        <v>108</v>
      </c>
    </row>
    <row r="68" spans="1:8" x14ac:dyDescent="0.2">
      <c r="A68" s="95"/>
      <c r="B68" s="34" t="s">
        <v>33</v>
      </c>
      <c r="C68" s="35">
        <v>30</v>
      </c>
      <c r="D68" s="1">
        <v>1.98</v>
      </c>
      <c r="E68" s="1">
        <v>0.36</v>
      </c>
      <c r="F68" s="1">
        <v>10.02</v>
      </c>
      <c r="G68" s="2">
        <v>52.2</v>
      </c>
      <c r="H68" s="36">
        <v>109</v>
      </c>
    </row>
    <row r="69" spans="1:8" s="33" customFormat="1" x14ac:dyDescent="0.2">
      <c r="A69" s="95" t="s">
        <v>35</v>
      </c>
      <c r="B69" s="110"/>
      <c r="C69" s="37">
        <f>SUM(C62:C68)</f>
        <v>810</v>
      </c>
      <c r="D69" s="37">
        <f t="shared" ref="D69:G69" si="8">SUM(D62:D68)</f>
        <v>30.67</v>
      </c>
      <c r="E69" s="37">
        <f t="shared" si="8"/>
        <v>32.4</v>
      </c>
      <c r="F69" s="37">
        <f t="shared" si="8"/>
        <v>127.45000000000002</v>
      </c>
      <c r="G69" s="37">
        <f t="shared" si="8"/>
        <v>899.46</v>
      </c>
      <c r="H69" s="38"/>
    </row>
    <row r="70" spans="1:8" s="33" customFormat="1" ht="13.5" thickBot="1" x14ac:dyDescent="0.25">
      <c r="A70" s="113" t="s">
        <v>36</v>
      </c>
      <c r="B70" s="114"/>
      <c r="C70" s="40">
        <f>C69+C61</f>
        <v>1360</v>
      </c>
      <c r="D70" s="40">
        <f t="shared" ref="D70:G70" si="9">D69+D61</f>
        <v>54.25</v>
      </c>
      <c r="E70" s="40">
        <f t="shared" si="9"/>
        <v>55.22</v>
      </c>
      <c r="F70" s="40">
        <f t="shared" si="9"/>
        <v>223.94</v>
      </c>
      <c r="G70" s="40">
        <f t="shared" si="9"/>
        <v>1604.96</v>
      </c>
      <c r="H70" s="41"/>
    </row>
    <row r="71" spans="1:8" s="33" customFormat="1" x14ac:dyDescent="0.2">
      <c r="A71" s="115" t="s">
        <v>65</v>
      </c>
      <c r="B71" s="116"/>
      <c r="C71" s="116"/>
      <c r="D71" s="116"/>
      <c r="E71" s="116"/>
      <c r="F71" s="116"/>
      <c r="G71" s="116"/>
      <c r="H71" s="117"/>
    </row>
    <row r="72" spans="1:8" x14ac:dyDescent="0.2">
      <c r="A72" s="95" t="s">
        <v>24</v>
      </c>
      <c r="B72" s="34" t="s">
        <v>66</v>
      </c>
      <c r="C72" s="35">
        <v>250</v>
      </c>
      <c r="D72" s="1">
        <v>10.9</v>
      </c>
      <c r="E72" s="1">
        <v>9.98</v>
      </c>
      <c r="F72" s="1">
        <v>46.17</v>
      </c>
      <c r="G72" s="2">
        <v>365.3</v>
      </c>
      <c r="H72" s="36">
        <v>267</v>
      </c>
    </row>
    <row r="73" spans="1:8" x14ac:dyDescent="0.2">
      <c r="A73" s="95"/>
      <c r="B73" s="34" t="s">
        <v>26</v>
      </c>
      <c r="C73" s="35">
        <v>100</v>
      </c>
      <c r="D73" s="1">
        <v>12.28</v>
      </c>
      <c r="E73" s="1">
        <v>10.31</v>
      </c>
      <c r="F73" s="1">
        <v>43.27</v>
      </c>
      <c r="G73" s="2">
        <v>276.37</v>
      </c>
      <c r="H73" s="36">
        <v>574</v>
      </c>
    </row>
    <row r="74" spans="1:8" x14ac:dyDescent="0.2">
      <c r="A74" s="95"/>
      <c r="B74" s="34" t="s">
        <v>41</v>
      </c>
      <c r="C74" s="35">
        <v>200</v>
      </c>
      <c r="D74" s="1">
        <v>0.26</v>
      </c>
      <c r="E74" s="1">
        <v>0</v>
      </c>
      <c r="F74" s="1">
        <v>7.24</v>
      </c>
      <c r="G74" s="2">
        <v>30.84</v>
      </c>
      <c r="H74" s="36">
        <v>494</v>
      </c>
    </row>
    <row r="75" spans="1:8" s="33" customFormat="1" x14ac:dyDescent="0.2">
      <c r="A75" s="95" t="s">
        <v>28</v>
      </c>
      <c r="B75" s="110"/>
      <c r="C75" s="37">
        <f>SUM(C72:C74)</f>
        <v>550</v>
      </c>
      <c r="D75" s="37">
        <f>SUM(D72:D74)</f>
        <v>23.44</v>
      </c>
      <c r="E75" s="37">
        <f>SUM(E72:E74)</f>
        <v>20.29</v>
      </c>
      <c r="F75" s="37">
        <f>SUM(F72:F74)</f>
        <v>96.679999999999993</v>
      </c>
      <c r="G75" s="37">
        <f>SUM(G72:G74)</f>
        <v>672.5100000000001</v>
      </c>
      <c r="H75" s="38"/>
    </row>
    <row r="76" spans="1:8" x14ac:dyDescent="0.2">
      <c r="A76" s="95" t="s">
        <v>29</v>
      </c>
      <c r="B76" s="34" t="s">
        <v>68</v>
      </c>
      <c r="C76" s="35">
        <v>250</v>
      </c>
      <c r="D76" s="1">
        <v>3.22</v>
      </c>
      <c r="E76" s="1">
        <v>5.8</v>
      </c>
      <c r="F76" s="1">
        <v>19</v>
      </c>
      <c r="G76" s="2">
        <v>141.6</v>
      </c>
      <c r="H76" s="39" t="s">
        <v>67</v>
      </c>
    </row>
    <row r="77" spans="1:8" x14ac:dyDescent="0.2">
      <c r="A77" s="95"/>
      <c r="B77" s="34" t="s">
        <v>31</v>
      </c>
      <c r="C77" s="35">
        <v>100</v>
      </c>
      <c r="D77" s="1">
        <v>18.3</v>
      </c>
      <c r="E77" s="1">
        <v>21.44</v>
      </c>
      <c r="F77" s="1">
        <v>34.71</v>
      </c>
      <c r="G77" s="2">
        <v>328.18</v>
      </c>
      <c r="H77" s="36">
        <v>405</v>
      </c>
    </row>
    <row r="78" spans="1:8" x14ac:dyDescent="0.2">
      <c r="A78" s="95"/>
      <c r="B78" s="34" t="s">
        <v>79</v>
      </c>
      <c r="C78" s="35">
        <v>180</v>
      </c>
      <c r="D78" s="1">
        <v>3.6</v>
      </c>
      <c r="E78" s="1">
        <v>4.32</v>
      </c>
      <c r="F78" s="1">
        <v>36.54</v>
      </c>
      <c r="G78" s="2">
        <v>290.76</v>
      </c>
      <c r="H78" s="39" t="s">
        <v>78</v>
      </c>
    </row>
    <row r="79" spans="1:8" x14ac:dyDescent="0.2">
      <c r="A79" s="95"/>
      <c r="B79" s="34" t="s">
        <v>56</v>
      </c>
      <c r="C79" s="35">
        <v>200</v>
      </c>
      <c r="D79" s="1">
        <v>0.32</v>
      </c>
      <c r="E79" s="1">
        <v>0.14000000000000001</v>
      </c>
      <c r="F79" s="1">
        <v>11.46</v>
      </c>
      <c r="G79" s="2">
        <v>48.32</v>
      </c>
      <c r="H79" s="36">
        <v>519</v>
      </c>
    </row>
    <row r="80" spans="1:8" x14ac:dyDescent="0.2">
      <c r="A80" s="95"/>
      <c r="B80" s="34" t="s">
        <v>34</v>
      </c>
      <c r="C80" s="35">
        <v>40</v>
      </c>
      <c r="D80" s="1">
        <v>3.16</v>
      </c>
      <c r="E80" s="1">
        <v>0.4</v>
      </c>
      <c r="F80" s="1">
        <v>19.68</v>
      </c>
      <c r="G80" s="2">
        <v>94</v>
      </c>
      <c r="H80" s="36">
        <v>108</v>
      </c>
    </row>
    <row r="81" spans="1:8" x14ac:dyDescent="0.2">
      <c r="A81" s="95"/>
      <c r="B81" s="34" t="s">
        <v>33</v>
      </c>
      <c r="C81" s="35">
        <v>30</v>
      </c>
      <c r="D81" s="1">
        <v>1.98</v>
      </c>
      <c r="E81" s="1">
        <v>0.36</v>
      </c>
      <c r="F81" s="1">
        <v>10.02</v>
      </c>
      <c r="G81" s="2">
        <v>52.2</v>
      </c>
      <c r="H81" s="36">
        <v>109</v>
      </c>
    </row>
    <row r="82" spans="1:8" s="33" customFormat="1" x14ac:dyDescent="0.2">
      <c r="A82" s="95" t="s">
        <v>35</v>
      </c>
      <c r="B82" s="110"/>
      <c r="C82" s="37">
        <f>SUM(C76:C81)</f>
        <v>800</v>
      </c>
      <c r="D82" s="37">
        <f t="shared" ref="D82:G82" si="10">SUM(D76:D81)</f>
        <v>30.580000000000002</v>
      </c>
      <c r="E82" s="37">
        <f t="shared" si="10"/>
        <v>32.46</v>
      </c>
      <c r="F82" s="37">
        <f t="shared" si="10"/>
        <v>131.41000000000003</v>
      </c>
      <c r="G82" s="37">
        <f t="shared" si="10"/>
        <v>955.06000000000006</v>
      </c>
      <c r="H82" s="38"/>
    </row>
    <row r="83" spans="1:8" s="33" customFormat="1" ht="13.5" thickBot="1" x14ac:dyDescent="0.25">
      <c r="A83" s="113" t="s">
        <v>36</v>
      </c>
      <c r="B83" s="114"/>
      <c r="C83" s="40">
        <f>SUM(C82,C75)</f>
        <v>1350</v>
      </c>
      <c r="D83" s="40">
        <f t="shared" ref="D83:G83" si="11">SUM(D82,D75)</f>
        <v>54.02</v>
      </c>
      <c r="E83" s="40">
        <f t="shared" si="11"/>
        <v>52.75</v>
      </c>
      <c r="F83" s="40">
        <f t="shared" si="11"/>
        <v>228.09000000000003</v>
      </c>
      <c r="G83" s="40">
        <f t="shared" si="11"/>
        <v>1627.5700000000002</v>
      </c>
      <c r="H83" s="41"/>
    </row>
    <row r="84" spans="1:8" s="33" customFormat="1" x14ac:dyDescent="0.2">
      <c r="A84" s="115" t="s">
        <v>70</v>
      </c>
      <c r="B84" s="116"/>
      <c r="C84" s="116"/>
      <c r="D84" s="116"/>
      <c r="E84" s="116"/>
      <c r="F84" s="116"/>
      <c r="G84" s="116"/>
      <c r="H84" s="117"/>
    </row>
    <row r="85" spans="1:8" x14ac:dyDescent="0.2">
      <c r="A85" s="95" t="s">
        <v>24</v>
      </c>
      <c r="B85" s="34" t="s">
        <v>25</v>
      </c>
      <c r="C85" s="35">
        <v>250</v>
      </c>
      <c r="D85" s="1">
        <v>10.68</v>
      </c>
      <c r="E85" s="1">
        <v>11.45</v>
      </c>
      <c r="F85" s="1">
        <v>50.53</v>
      </c>
      <c r="G85" s="2">
        <v>295.24</v>
      </c>
      <c r="H85" s="36">
        <v>268</v>
      </c>
    </row>
    <row r="86" spans="1:8" x14ac:dyDescent="0.2">
      <c r="A86" s="95"/>
      <c r="B86" s="34" t="s">
        <v>49</v>
      </c>
      <c r="C86" s="35">
        <v>100</v>
      </c>
      <c r="D86" s="1">
        <v>9.93</v>
      </c>
      <c r="E86" s="1">
        <v>11.72</v>
      </c>
      <c r="F86" s="1">
        <v>40.19</v>
      </c>
      <c r="G86" s="2">
        <v>276.61</v>
      </c>
      <c r="H86" s="36">
        <v>270</v>
      </c>
    </row>
    <row r="87" spans="1:8" x14ac:dyDescent="0.2">
      <c r="A87" s="95"/>
      <c r="B87" s="34" t="s">
        <v>27</v>
      </c>
      <c r="C87" s="35">
        <v>200</v>
      </c>
      <c r="D87" s="1">
        <v>0.2</v>
      </c>
      <c r="E87" s="1">
        <v>0</v>
      </c>
      <c r="F87" s="1">
        <v>7.02</v>
      </c>
      <c r="G87" s="2">
        <v>28.46</v>
      </c>
      <c r="H87" s="36">
        <v>143</v>
      </c>
    </row>
    <row r="88" spans="1:8" s="33" customFormat="1" x14ac:dyDescent="0.2">
      <c r="A88" s="95" t="s">
        <v>28</v>
      </c>
      <c r="B88" s="110"/>
      <c r="C88" s="37">
        <f>SUM(C85:C87)</f>
        <v>550</v>
      </c>
      <c r="D88" s="37">
        <f t="shared" ref="D88:G88" si="12">SUM(D85:D87)</f>
        <v>20.81</v>
      </c>
      <c r="E88" s="37">
        <f t="shared" si="12"/>
        <v>23.17</v>
      </c>
      <c r="F88" s="37">
        <f t="shared" si="12"/>
        <v>97.74</v>
      </c>
      <c r="G88" s="37">
        <f t="shared" si="12"/>
        <v>600.31000000000006</v>
      </c>
      <c r="H88" s="38"/>
    </row>
    <row r="89" spans="1:8" x14ac:dyDescent="0.2">
      <c r="A89" s="95" t="s">
        <v>29</v>
      </c>
      <c r="B89" s="34" t="s">
        <v>151</v>
      </c>
      <c r="C89" s="35">
        <v>250</v>
      </c>
      <c r="D89" s="1">
        <v>1.92</v>
      </c>
      <c r="E89" s="1">
        <v>6.18</v>
      </c>
      <c r="F89" s="1">
        <v>12.27</v>
      </c>
      <c r="G89" s="2">
        <v>112.6</v>
      </c>
      <c r="H89" s="39" t="s">
        <v>71</v>
      </c>
    </row>
    <row r="90" spans="1:8" x14ac:dyDescent="0.2">
      <c r="A90" s="95"/>
      <c r="B90" s="34" t="s">
        <v>31</v>
      </c>
      <c r="C90" s="35">
        <v>100</v>
      </c>
      <c r="D90" s="1">
        <v>18.3</v>
      </c>
      <c r="E90" s="1">
        <v>21.44</v>
      </c>
      <c r="F90" s="1">
        <v>34.71</v>
      </c>
      <c r="G90" s="2">
        <v>328.18</v>
      </c>
      <c r="H90" s="36">
        <v>405</v>
      </c>
    </row>
    <row r="91" spans="1:8" x14ac:dyDescent="0.2">
      <c r="A91" s="95"/>
      <c r="B91" s="34" t="s">
        <v>55</v>
      </c>
      <c r="C91" s="35">
        <v>180</v>
      </c>
      <c r="D91" s="1">
        <v>6.97</v>
      </c>
      <c r="E91" s="1">
        <v>3.49</v>
      </c>
      <c r="F91" s="1">
        <v>45.66</v>
      </c>
      <c r="G91" s="2">
        <v>294.04000000000002</v>
      </c>
      <c r="H91" s="36">
        <v>291</v>
      </c>
    </row>
    <row r="92" spans="1:8" x14ac:dyDescent="0.2">
      <c r="A92" s="95"/>
      <c r="B92" s="34" t="s">
        <v>32</v>
      </c>
      <c r="C92" s="35">
        <v>200</v>
      </c>
      <c r="D92" s="1">
        <v>0.08</v>
      </c>
      <c r="E92" s="1">
        <v>0</v>
      </c>
      <c r="F92" s="1">
        <v>10.62</v>
      </c>
      <c r="G92" s="2">
        <v>40.44</v>
      </c>
      <c r="H92" s="36">
        <v>508</v>
      </c>
    </row>
    <row r="93" spans="1:8" x14ac:dyDescent="0.2">
      <c r="A93" s="95"/>
      <c r="B93" s="34" t="s">
        <v>34</v>
      </c>
      <c r="C93" s="35">
        <v>40</v>
      </c>
      <c r="D93" s="1">
        <v>3.16</v>
      </c>
      <c r="E93" s="1">
        <v>0.4</v>
      </c>
      <c r="F93" s="1">
        <v>19.68</v>
      </c>
      <c r="G93" s="2">
        <v>94</v>
      </c>
      <c r="H93" s="36">
        <v>108</v>
      </c>
    </row>
    <row r="94" spans="1:8" x14ac:dyDescent="0.2">
      <c r="A94" s="95"/>
      <c r="B94" s="34" t="s">
        <v>33</v>
      </c>
      <c r="C94" s="35">
        <v>30</v>
      </c>
      <c r="D94" s="1">
        <v>1.98</v>
      </c>
      <c r="E94" s="1">
        <v>0.36</v>
      </c>
      <c r="F94" s="1">
        <v>10.02</v>
      </c>
      <c r="G94" s="2">
        <v>52.2</v>
      </c>
      <c r="H94" s="36">
        <v>109</v>
      </c>
    </row>
    <row r="95" spans="1:8" s="33" customFormat="1" x14ac:dyDescent="0.2">
      <c r="A95" s="95" t="s">
        <v>35</v>
      </c>
      <c r="B95" s="110"/>
      <c r="C95" s="37">
        <f>SUM(C89:C94)</f>
        <v>800</v>
      </c>
      <c r="D95" s="37">
        <f>SUM(D89:D94)</f>
        <v>32.409999999999997</v>
      </c>
      <c r="E95" s="37">
        <f>SUM(E89:E94)</f>
        <v>31.869999999999997</v>
      </c>
      <c r="F95" s="48">
        <f>SUM(F89:F94)</f>
        <v>132.96</v>
      </c>
      <c r="G95" s="37">
        <f>SUM(G89:G94)</f>
        <v>921.46</v>
      </c>
      <c r="H95" s="38"/>
    </row>
    <row r="96" spans="1:8" s="33" customFormat="1" ht="13.5" thickBot="1" x14ac:dyDescent="0.25">
      <c r="A96" s="113" t="s">
        <v>36</v>
      </c>
      <c r="B96" s="114"/>
      <c r="C96" s="40">
        <f>C95+C88</f>
        <v>1350</v>
      </c>
      <c r="D96" s="40">
        <f t="shared" ref="D96:G96" si="13">D95+D88</f>
        <v>53.22</v>
      </c>
      <c r="E96" s="40">
        <f t="shared" si="13"/>
        <v>55.04</v>
      </c>
      <c r="F96" s="40">
        <f t="shared" si="13"/>
        <v>230.7</v>
      </c>
      <c r="G96" s="40">
        <f t="shared" si="13"/>
        <v>1521.77</v>
      </c>
      <c r="H96" s="41"/>
    </row>
    <row r="97" spans="1:8" s="33" customFormat="1" x14ac:dyDescent="0.2">
      <c r="A97" s="115" t="s">
        <v>74</v>
      </c>
      <c r="B97" s="116"/>
      <c r="C97" s="116"/>
      <c r="D97" s="116"/>
      <c r="E97" s="116"/>
      <c r="F97" s="116"/>
      <c r="G97" s="116"/>
      <c r="H97" s="117"/>
    </row>
    <row r="98" spans="1:8" x14ac:dyDescent="0.2">
      <c r="A98" s="95" t="s">
        <v>24</v>
      </c>
      <c r="B98" s="34" t="s">
        <v>75</v>
      </c>
      <c r="C98" s="35">
        <v>250</v>
      </c>
      <c r="D98" s="1">
        <v>22.1</v>
      </c>
      <c r="E98" s="1">
        <v>23.63</v>
      </c>
      <c r="F98" s="1">
        <v>73.3</v>
      </c>
      <c r="G98" s="2">
        <v>550.5</v>
      </c>
      <c r="H98" s="36">
        <v>302</v>
      </c>
    </row>
    <row r="99" spans="1:8" x14ac:dyDescent="0.2">
      <c r="A99" s="95"/>
      <c r="B99" s="34" t="s">
        <v>60</v>
      </c>
      <c r="C99" s="35">
        <v>100</v>
      </c>
      <c r="D99" s="1">
        <v>0.4</v>
      </c>
      <c r="E99" s="1">
        <v>0.4</v>
      </c>
      <c r="F99" s="1">
        <v>9.8000000000000007</v>
      </c>
      <c r="G99" s="2">
        <v>47</v>
      </c>
      <c r="H99" s="39" t="s">
        <v>59</v>
      </c>
    </row>
    <row r="100" spans="1:8" x14ac:dyDescent="0.2">
      <c r="A100" s="95"/>
      <c r="B100" s="34" t="s">
        <v>41</v>
      </c>
      <c r="C100" s="35">
        <v>200</v>
      </c>
      <c r="D100" s="1">
        <v>0.26</v>
      </c>
      <c r="E100" s="1">
        <v>0</v>
      </c>
      <c r="F100" s="1">
        <v>7.24</v>
      </c>
      <c r="G100" s="2">
        <v>30.84</v>
      </c>
      <c r="H100" s="36">
        <v>494</v>
      </c>
    </row>
    <row r="101" spans="1:8" s="33" customFormat="1" x14ac:dyDescent="0.2">
      <c r="A101" s="95" t="s">
        <v>28</v>
      </c>
      <c r="B101" s="110"/>
      <c r="C101" s="37">
        <f>SUM(C98:C100)</f>
        <v>550</v>
      </c>
      <c r="D101" s="37">
        <f t="shared" ref="D101:G101" si="14">SUM(D98:D100)</f>
        <v>22.76</v>
      </c>
      <c r="E101" s="37">
        <f t="shared" si="14"/>
        <v>24.029999999999998</v>
      </c>
      <c r="F101" s="37">
        <f t="shared" si="14"/>
        <v>90.339999999999989</v>
      </c>
      <c r="G101" s="37">
        <f t="shared" si="14"/>
        <v>628.34</v>
      </c>
      <c r="H101" s="38"/>
    </row>
    <row r="102" spans="1:8" x14ac:dyDescent="0.2">
      <c r="A102" s="95" t="s">
        <v>29</v>
      </c>
      <c r="B102" s="34" t="s">
        <v>150</v>
      </c>
      <c r="C102" s="35">
        <v>250</v>
      </c>
      <c r="D102" s="1">
        <v>3.53</v>
      </c>
      <c r="E102" s="1">
        <v>5.43</v>
      </c>
      <c r="F102" s="1">
        <v>8.43</v>
      </c>
      <c r="G102" s="2">
        <v>131.6</v>
      </c>
      <c r="H102" s="39" t="s">
        <v>76</v>
      </c>
    </row>
    <row r="103" spans="1:8" x14ac:dyDescent="0.2">
      <c r="A103" s="95"/>
      <c r="B103" s="34" t="s">
        <v>77</v>
      </c>
      <c r="C103" s="35">
        <v>100</v>
      </c>
      <c r="D103" s="1">
        <v>18.54</v>
      </c>
      <c r="E103" s="1">
        <v>19.97</v>
      </c>
      <c r="F103" s="1">
        <v>46.06</v>
      </c>
      <c r="G103" s="2">
        <v>306.51</v>
      </c>
      <c r="H103" s="36">
        <v>372</v>
      </c>
    </row>
    <row r="104" spans="1:8" x14ac:dyDescent="0.2">
      <c r="A104" s="95"/>
      <c r="B104" s="34" t="s">
        <v>79</v>
      </c>
      <c r="C104" s="35">
        <v>180</v>
      </c>
      <c r="D104" s="1">
        <v>3.6</v>
      </c>
      <c r="E104" s="1">
        <v>4.32</v>
      </c>
      <c r="F104" s="1">
        <v>36.54</v>
      </c>
      <c r="G104" s="2">
        <v>290.76</v>
      </c>
      <c r="H104" s="39" t="s">
        <v>78</v>
      </c>
    </row>
    <row r="105" spans="1:8" x14ac:dyDescent="0.2">
      <c r="A105" s="95"/>
      <c r="B105" s="34" t="s">
        <v>56</v>
      </c>
      <c r="C105" s="35">
        <v>200</v>
      </c>
      <c r="D105" s="1">
        <v>0.32</v>
      </c>
      <c r="E105" s="1">
        <v>0.14000000000000001</v>
      </c>
      <c r="F105" s="1">
        <v>11.46</v>
      </c>
      <c r="G105" s="2">
        <v>48.32</v>
      </c>
      <c r="H105" s="36">
        <v>519</v>
      </c>
    </row>
    <row r="106" spans="1:8" x14ac:dyDescent="0.2">
      <c r="A106" s="95"/>
      <c r="B106" s="34" t="s">
        <v>34</v>
      </c>
      <c r="C106" s="35">
        <v>40</v>
      </c>
      <c r="D106" s="1">
        <v>3.16</v>
      </c>
      <c r="E106" s="1">
        <v>0.4</v>
      </c>
      <c r="F106" s="1">
        <v>19.68</v>
      </c>
      <c r="G106" s="2">
        <v>94</v>
      </c>
      <c r="H106" s="36">
        <v>108</v>
      </c>
    </row>
    <row r="107" spans="1:8" x14ac:dyDescent="0.2">
      <c r="A107" s="95"/>
      <c r="B107" s="34" t="s">
        <v>33</v>
      </c>
      <c r="C107" s="35">
        <v>30</v>
      </c>
      <c r="D107" s="1">
        <v>1.98</v>
      </c>
      <c r="E107" s="1">
        <v>0.36</v>
      </c>
      <c r="F107" s="1">
        <v>10.02</v>
      </c>
      <c r="G107" s="2">
        <v>52.2</v>
      </c>
      <c r="H107" s="36">
        <v>109</v>
      </c>
    </row>
    <row r="108" spans="1:8" s="33" customFormat="1" x14ac:dyDescent="0.2">
      <c r="A108" s="95" t="s">
        <v>35</v>
      </c>
      <c r="B108" s="110"/>
      <c r="C108" s="37">
        <f>SUM(C102:C107)</f>
        <v>800</v>
      </c>
      <c r="D108" s="37">
        <f t="shared" ref="D108:G108" si="15">SUM(D102:D107)</f>
        <v>31.130000000000003</v>
      </c>
      <c r="E108" s="37">
        <f t="shared" si="15"/>
        <v>30.619999999999997</v>
      </c>
      <c r="F108" s="37">
        <f t="shared" si="15"/>
        <v>132.19000000000003</v>
      </c>
      <c r="G108" s="37">
        <f t="shared" si="15"/>
        <v>923.3900000000001</v>
      </c>
      <c r="H108" s="38"/>
    </row>
    <row r="109" spans="1:8" s="33" customFormat="1" ht="13.5" thickBot="1" x14ac:dyDescent="0.25">
      <c r="A109" s="113" t="s">
        <v>36</v>
      </c>
      <c r="B109" s="114"/>
      <c r="C109" s="40">
        <f>C108+C101</f>
        <v>1350</v>
      </c>
      <c r="D109" s="40">
        <f t="shared" ref="D109:G109" si="16">D108+D101</f>
        <v>53.89</v>
      </c>
      <c r="E109" s="40">
        <f t="shared" si="16"/>
        <v>54.649999999999991</v>
      </c>
      <c r="F109" s="40">
        <f t="shared" si="16"/>
        <v>222.53000000000003</v>
      </c>
      <c r="G109" s="40">
        <f t="shared" si="16"/>
        <v>1551.73</v>
      </c>
      <c r="H109" s="41"/>
    </row>
    <row r="110" spans="1:8" s="33" customFormat="1" x14ac:dyDescent="0.2">
      <c r="A110" s="115" t="s">
        <v>80</v>
      </c>
      <c r="B110" s="116"/>
      <c r="C110" s="116"/>
      <c r="D110" s="116"/>
      <c r="E110" s="116"/>
      <c r="F110" s="116"/>
      <c r="G110" s="116"/>
      <c r="H110" s="117"/>
    </row>
    <row r="111" spans="1:8" x14ac:dyDescent="0.2">
      <c r="A111" s="95" t="s">
        <v>24</v>
      </c>
      <c r="B111" s="34" t="s">
        <v>48</v>
      </c>
      <c r="C111" s="35">
        <v>250</v>
      </c>
      <c r="D111" s="1">
        <v>9.7799999999999994</v>
      </c>
      <c r="E111" s="1">
        <v>8.8000000000000007</v>
      </c>
      <c r="F111" s="1">
        <v>50.75</v>
      </c>
      <c r="G111" s="2">
        <v>321.64999999999998</v>
      </c>
      <c r="H111" s="36">
        <v>250</v>
      </c>
    </row>
    <row r="112" spans="1:8" x14ac:dyDescent="0.2">
      <c r="A112" s="95"/>
      <c r="B112" s="34" t="s">
        <v>81</v>
      </c>
      <c r="C112" s="35">
        <v>100</v>
      </c>
      <c r="D112" s="1">
        <v>10.37</v>
      </c>
      <c r="E112" s="1">
        <v>12.36</v>
      </c>
      <c r="F112" s="1">
        <v>41.77</v>
      </c>
      <c r="G112" s="2">
        <v>313.97000000000003</v>
      </c>
      <c r="H112" s="36">
        <v>563</v>
      </c>
    </row>
    <row r="113" spans="1:8" x14ac:dyDescent="0.2">
      <c r="A113" s="95"/>
      <c r="B113" s="45" t="s">
        <v>133</v>
      </c>
      <c r="C113" s="2">
        <v>200</v>
      </c>
      <c r="D113" s="3">
        <v>0.22</v>
      </c>
      <c r="E113" s="4">
        <v>0.06</v>
      </c>
      <c r="F113" s="4">
        <v>7.2</v>
      </c>
      <c r="G113" s="46">
        <v>29.08</v>
      </c>
      <c r="H113" s="47" t="s">
        <v>132</v>
      </c>
    </row>
    <row r="114" spans="1:8" s="33" customFormat="1" x14ac:dyDescent="0.2">
      <c r="A114" s="95" t="s">
        <v>28</v>
      </c>
      <c r="B114" s="110"/>
      <c r="C114" s="37">
        <f>SUM(C111:C113)</f>
        <v>550</v>
      </c>
      <c r="D114" s="37">
        <f>SUM(D111:D113)</f>
        <v>20.369999999999997</v>
      </c>
      <c r="E114" s="37">
        <f>SUM(E111:E113)</f>
        <v>21.22</v>
      </c>
      <c r="F114" s="37">
        <f>SUM(F111:F113)</f>
        <v>99.720000000000013</v>
      </c>
      <c r="G114" s="37">
        <f>SUM(G111:G113)</f>
        <v>664.7</v>
      </c>
      <c r="H114" s="38"/>
    </row>
    <row r="115" spans="1:8" x14ac:dyDescent="0.2">
      <c r="A115" s="95" t="s">
        <v>29</v>
      </c>
      <c r="B115" s="34" t="s">
        <v>51</v>
      </c>
      <c r="C115" s="35">
        <v>250</v>
      </c>
      <c r="D115" s="1">
        <v>5.62</v>
      </c>
      <c r="E115" s="1">
        <v>5.67</v>
      </c>
      <c r="F115" s="1">
        <v>21.6</v>
      </c>
      <c r="G115" s="2">
        <v>160.28</v>
      </c>
      <c r="H115" s="39" t="s">
        <v>50</v>
      </c>
    </row>
    <row r="116" spans="1:8" x14ac:dyDescent="0.2">
      <c r="A116" s="95"/>
      <c r="B116" s="34" t="s">
        <v>82</v>
      </c>
      <c r="C116" s="35">
        <v>100</v>
      </c>
      <c r="D116" s="1">
        <v>10.81</v>
      </c>
      <c r="E116" s="1">
        <v>19.98</v>
      </c>
      <c r="F116" s="1">
        <v>17.73</v>
      </c>
      <c r="G116" s="2">
        <v>259.86</v>
      </c>
      <c r="H116" s="39" t="s">
        <v>52</v>
      </c>
    </row>
    <row r="117" spans="1:8" x14ac:dyDescent="0.2">
      <c r="A117" s="95"/>
      <c r="B117" s="34" t="s">
        <v>54</v>
      </c>
      <c r="C117" s="35">
        <v>20</v>
      </c>
      <c r="D117" s="1">
        <v>0.12</v>
      </c>
      <c r="E117" s="1">
        <v>0.75</v>
      </c>
      <c r="F117" s="1">
        <v>1.07</v>
      </c>
      <c r="G117" s="2">
        <v>11.5</v>
      </c>
      <c r="H117" s="36">
        <v>453</v>
      </c>
    </row>
    <row r="118" spans="1:8" x14ac:dyDescent="0.2">
      <c r="A118" s="95"/>
      <c r="B118" s="34" t="s">
        <v>83</v>
      </c>
      <c r="C118" s="35">
        <v>180</v>
      </c>
      <c r="D118" s="1">
        <v>10.37</v>
      </c>
      <c r="E118" s="1">
        <v>4.7</v>
      </c>
      <c r="F118" s="1">
        <v>46.62</v>
      </c>
      <c r="G118" s="2">
        <v>270.81</v>
      </c>
      <c r="H118" s="36">
        <v>237</v>
      </c>
    </row>
    <row r="119" spans="1:8" x14ac:dyDescent="0.2">
      <c r="A119" s="95"/>
      <c r="B119" s="34" t="s">
        <v>46</v>
      </c>
      <c r="C119" s="35">
        <v>200</v>
      </c>
      <c r="D119" s="1">
        <v>1.04</v>
      </c>
      <c r="E119" s="1">
        <v>0.06</v>
      </c>
      <c r="F119" s="1">
        <v>17.18</v>
      </c>
      <c r="G119" s="2">
        <v>72.94</v>
      </c>
      <c r="H119" s="39" t="s">
        <v>45</v>
      </c>
    </row>
    <row r="120" spans="1:8" x14ac:dyDescent="0.2">
      <c r="A120" s="95"/>
      <c r="B120" s="34" t="s">
        <v>34</v>
      </c>
      <c r="C120" s="35">
        <v>30</v>
      </c>
      <c r="D120" s="1">
        <v>2.37</v>
      </c>
      <c r="E120" s="1">
        <v>0.3</v>
      </c>
      <c r="F120" s="1">
        <v>14.76</v>
      </c>
      <c r="G120" s="2">
        <v>70.5</v>
      </c>
      <c r="H120" s="36">
        <v>108</v>
      </c>
    </row>
    <row r="121" spans="1:8" x14ac:dyDescent="0.2">
      <c r="A121" s="95"/>
      <c r="B121" s="34" t="s">
        <v>33</v>
      </c>
      <c r="C121" s="35">
        <v>30</v>
      </c>
      <c r="D121" s="1">
        <v>1.98</v>
      </c>
      <c r="E121" s="1">
        <v>0.36</v>
      </c>
      <c r="F121" s="1">
        <v>10.02</v>
      </c>
      <c r="G121" s="2">
        <v>52.2</v>
      </c>
      <c r="H121" s="36">
        <v>109</v>
      </c>
    </row>
    <row r="122" spans="1:8" s="33" customFormat="1" x14ac:dyDescent="0.2">
      <c r="A122" s="95" t="s">
        <v>35</v>
      </c>
      <c r="B122" s="110"/>
      <c r="C122" s="37">
        <f>SUM(C115:C121)</f>
        <v>810</v>
      </c>
      <c r="D122" s="37">
        <f t="shared" ref="D122:G122" si="17">SUM(D115:D121)</f>
        <v>32.31</v>
      </c>
      <c r="E122" s="37">
        <f t="shared" si="17"/>
        <v>31.819999999999997</v>
      </c>
      <c r="F122" s="37">
        <f t="shared" si="17"/>
        <v>128.97999999999999</v>
      </c>
      <c r="G122" s="37">
        <f t="shared" si="17"/>
        <v>898.09000000000015</v>
      </c>
      <c r="H122" s="38"/>
    </row>
    <row r="123" spans="1:8" s="33" customFormat="1" ht="13.5" thickBot="1" x14ac:dyDescent="0.25">
      <c r="A123" s="113" t="s">
        <v>36</v>
      </c>
      <c r="B123" s="114"/>
      <c r="C123" s="40">
        <f>C122+C114</f>
        <v>1360</v>
      </c>
      <c r="D123" s="40">
        <f t="shared" ref="D123:G123" si="18">D122+D114</f>
        <v>52.68</v>
      </c>
      <c r="E123" s="40">
        <f t="shared" si="18"/>
        <v>53.039999999999992</v>
      </c>
      <c r="F123" s="40">
        <f t="shared" si="18"/>
        <v>228.7</v>
      </c>
      <c r="G123" s="40">
        <f t="shared" si="18"/>
        <v>1562.7900000000002</v>
      </c>
      <c r="H123" s="41"/>
    </row>
    <row r="124" spans="1:8" s="33" customFormat="1" x14ac:dyDescent="0.2">
      <c r="A124" s="115" t="s">
        <v>84</v>
      </c>
      <c r="B124" s="116"/>
      <c r="C124" s="116"/>
      <c r="D124" s="116"/>
      <c r="E124" s="116"/>
      <c r="F124" s="116"/>
      <c r="G124" s="116"/>
      <c r="H124" s="117"/>
    </row>
    <row r="125" spans="1:8" x14ac:dyDescent="0.2">
      <c r="A125" s="95" t="s">
        <v>24</v>
      </c>
      <c r="B125" s="34" t="s">
        <v>58</v>
      </c>
      <c r="C125" s="35">
        <v>250</v>
      </c>
      <c r="D125" s="1">
        <v>15.35</v>
      </c>
      <c r="E125" s="1">
        <v>17.010000000000002</v>
      </c>
      <c r="F125" s="1">
        <v>32.08</v>
      </c>
      <c r="G125" s="2">
        <v>359.04</v>
      </c>
      <c r="H125" s="36">
        <v>266</v>
      </c>
    </row>
    <row r="126" spans="1:8" x14ac:dyDescent="0.2">
      <c r="A126" s="95"/>
      <c r="B126" s="34" t="s">
        <v>40</v>
      </c>
      <c r="C126" s="35">
        <v>100</v>
      </c>
      <c r="D126" s="1">
        <v>8.0299999999999994</v>
      </c>
      <c r="E126" s="1">
        <v>7.81</v>
      </c>
      <c r="F126" s="1">
        <v>57.39</v>
      </c>
      <c r="G126" s="2">
        <v>318</v>
      </c>
      <c r="H126" s="36">
        <v>564</v>
      </c>
    </row>
    <row r="127" spans="1:8" x14ac:dyDescent="0.2">
      <c r="A127" s="95"/>
      <c r="B127" s="34" t="s">
        <v>27</v>
      </c>
      <c r="C127" s="35">
        <v>200</v>
      </c>
      <c r="D127" s="1">
        <v>0.2</v>
      </c>
      <c r="E127" s="1">
        <v>0</v>
      </c>
      <c r="F127" s="1">
        <v>7.02</v>
      </c>
      <c r="G127" s="2">
        <v>28.46</v>
      </c>
      <c r="H127" s="36">
        <v>143</v>
      </c>
    </row>
    <row r="128" spans="1:8" s="33" customFormat="1" x14ac:dyDescent="0.2">
      <c r="A128" s="95" t="s">
        <v>28</v>
      </c>
      <c r="B128" s="110"/>
      <c r="C128" s="37">
        <f>SUM(C125:C127)</f>
        <v>550</v>
      </c>
      <c r="D128" s="37">
        <f>SUM(D125:D127)</f>
        <v>23.58</v>
      </c>
      <c r="E128" s="37">
        <f>SUM(E125:E127)</f>
        <v>24.82</v>
      </c>
      <c r="F128" s="37">
        <f>SUM(F125:F127)</f>
        <v>96.49</v>
      </c>
      <c r="G128" s="37">
        <f>SUM(G125:G127)</f>
        <v>705.5</v>
      </c>
      <c r="H128" s="38"/>
    </row>
    <row r="129" spans="1:8" x14ac:dyDescent="0.2">
      <c r="A129" s="95" t="s">
        <v>29</v>
      </c>
      <c r="B129" s="34" t="s">
        <v>62</v>
      </c>
      <c r="C129" s="35">
        <v>250</v>
      </c>
      <c r="D129" s="1">
        <v>2.8</v>
      </c>
      <c r="E129" s="1">
        <v>5.27</v>
      </c>
      <c r="F129" s="1">
        <v>9.25</v>
      </c>
      <c r="G129" s="2">
        <v>96.58</v>
      </c>
      <c r="H129" s="39" t="s">
        <v>61</v>
      </c>
    </row>
    <row r="130" spans="1:8" x14ac:dyDescent="0.2">
      <c r="A130" s="95"/>
      <c r="B130" s="34" t="s">
        <v>86</v>
      </c>
      <c r="C130" s="35">
        <v>100</v>
      </c>
      <c r="D130" s="1">
        <v>14.06</v>
      </c>
      <c r="E130" s="1">
        <v>19</v>
      </c>
      <c r="F130" s="1">
        <v>31.8</v>
      </c>
      <c r="G130" s="2">
        <v>364.33</v>
      </c>
      <c r="H130" s="39" t="s">
        <v>85</v>
      </c>
    </row>
    <row r="131" spans="1:8" x14ac:dyDescent="0.2">
      <c r="A131" s="95"/>
      <c r="B131" s="34" t="s">
        <v>54</v>
      </c>
      <c r="C131" s="35">
        <v>20</v>
      </c>
      <c r="D131" s="1">
        <v>0.12</v>
      </c>
      <c r="E131" s="1">
        <v>0.75</v>
      </c>
      <c r="F131" s="1">
        <v>1.07</v>
      </c>
      <c r="G131" s="2">
        <v>11.5</v>
      </c>
      <c r="H131" s="36">
        <v>453</v>
      </c>
    </row>
    <row r="132" spans="1:8" x14ac:dyDescent="0.2">
      <c r="A132" s="95"/>
      <c r="B132" s="34" t="s">
        <v>87</v>
      </c>
      <c r="C132" s="35">
        <v>180</v>
      </c>
      <c r="D132" s="1">
        <v>9.1300000000000008</v>
      </c>
      <c r="E132" s="1">
        <v>7.7</v>
      </c>
      <c r="F132" s="1">
        <v>50.42</v>
      </c>
      <c r="G132" s="2">
        <v>262.22000000000003</v>
      </c>
      <c r="H132" s="36">
        <v>243</v>
      </c>
    </row>
    <row r="133" spans="1:8" x14ac:dyDescent="0.2">
      <c r="A133" s="95"/>
      <c r="B133" s="34" t="s">
        <v>32</v>
      </c>
      <c r="C133" s="35">
        <v>200</v>
      </c>
      <c r="D133" s="1">
        <v>0.08</v>
      </c>
      <c r="E133" s="1">
        <v>0</v>
      </c>
      <c r="F133" s="1">
        <v>10.62</v>
      </c>
      <c r="G133" s="2">
        <v>40.44</v>
      </c>
      <c r="H133" s="36">
        <v>508</v>
      </c>
    </row>
    <row r="134" spans="1:8" x14ac:dyDescent="0.2">
      <c r="A134" s="95"/>
      <c r="B134" s="34" t="s">
        <v>34</v>
      </c>
      <c r="C134" s="35">
        <v>30</v>
      </c>
      <c r="D134" s="1">
        <v>2.37</v>
      </c>
      <c r="E134" s="1">
        <v>0.3</v>
      </c>
      <c r="F134" s="1">
        <v>14.76</v>
      </c>
      <c r="G134" s="2">
        <v>70.5</v>
      </c>
      <c r="H134" s="36">
        <v>108</v>
      </c>
    </row>
    <row r="135" spans="1:8" x14ac:dyDescent="0.2">
      <c r="A135" s="95"/>
      <c r="B135" s="34" t="s">
        <v>33</v>
      </c>
      <c r="C135" s="35">
        <v>30</v>
      </c>
      <c r="D135" s="1">
        <v>1.98</v>
      </c>
      <c r="E135" s="1">
        <v>0.36</v>
      </c>
      <c r="F135" s="1">
        <v>10.02</v>
      </c>
      <c r="G135" s="2">
        <v>52.2</v>
      </c>
      <c r="H135" s="36">
        <v>109</v>
      </c>
    </row>
    <row r="136" spans="1:8" s="33" customFormat="1" x14ac:dyDescent="0.2">
      <c r="A136" s="95" t="s">
        <v>35</v>
      </c>
      <c r="B136" s="110"/>
      <c r="C136" s="37">
        <f>SUM(C129:C135)</f>
        <v>810</v>
      </c>
      <c r="D136" s="37">
        <f t="shared" ref="D136:G136" si="19">SUM(D129:D135)</f>
        <v>30.54</v>
      </c>
      <c r="E136" s="37">
        <f t="shared" si="19"/>
        <v>33.379999999999995</v>
      </c>
      <c r="F136" s="37">
        <f t="shared" si="19"/>
        <v>127.94</v>
      </c>
      <c r="G136" s="37">
        <f t="shared" si="19"/>
        <v>897.77</v>
      </c>
      <c r="H136" s="38"/>
    </row>
    <row r="137" spans="1:8" s="33" customFormat="1" ht="13.5" thickBot="1" x14ac:dyDescent="0.25">
      <c r="A137" s="113" t="s">
        <v>36</v>
      </c>
      <c r="B137" s="114"/>
      <c r="C137" s="40">
        <f>C136+C128</f>
        <v>1360</v>
      </c>
      <c r="D137" s="40">
        <f t="shared" ref="D137:G137" si="20">D136+D128</f>
        <v>54.12</v>
      </c>
      <c r="E137" s="40">
        <f t="shared" si="20"/>
        <v>58.199999999999996</v>
      </c>
      <c r="F137" s="40">
        <f t="shared" si="20"/>
        <v>224.43</v>
      </c>
      <c r="G137" s="40">
        <f t="shared" si="20"/>
        <v>1603.27</v>
      </c>
      <c r="H137" s="41"/>
    </row>
    <row r="138" spans="1:8" s="33" customFormat="1" x14ac:dyDescent="0.2">
      <c r="A138" s="115" t="s">
        <v>88</v>
      </c>
      <c r="B138" s="116"/>
      <c r="C138" s="116"/>
      <c r="D138" s="116"/>
      <c r="E138" s="116"/>
      <c r="F138" s="116"/>
      <c r="G138" s="116"/>
      <c r="H138" s="117"/>
    </row>
    <row r="139" spans="1:8" x14ac:dyDescent="0.2">
      <c r="A139" s="95" t="s">
        <v>24</v>
      </c>
      <c r="B139" s="34" t="s">
        <v>89</v>
      </c>
      <c r="C139" s="35">
        <v>250</v>
      </c>
      <c r="D139" s="1">
        <v>9.2799999999999994</v>
      </c>
      <c r="E139" s="1">
        <v>12.75</v>
      </c>
      <c r="F139" s="1">
        <v>50.68</v>
      </c>
      <c r="G139" s="2">
        <v>394.07</v>
      </c>
      <c r="H139" s="36">
        <v>296</v>
      </c>
    </row>
    <row r="140" spans="1:8" x14ac:dyDescent="0.2">
      <c r="A140" s="95"/>
      <c r="B140" s="34" t="s">
        <v>26</v>
      </c>
      <c r="C140" s="35">
        <v>100</v>
      </c>
      <c r="D140" s="1">
        <v>12.28</v>
      </c>
      <c r="E140" s="1">
        <v>10.31</v>
      </c>
      <c r="F140" s="1">
        <v>43.27</v>
      </c>
      <c r="G140" s="2">
        <v>276.37</v>
      </c>
      <c r="H140" s="36">
        <v>574</v>
      </c>
    </row>
    <row r="141" spans="1:8" x14ac:dyDescent="0.2">
      <c r="A141" s="95"/>
      <c r="B141" s="34" t="s">
        <v>41</v>
      </c>
      <c r="C141" s="35">
        <v>200</v>
      </c>
      <c r="D141" s="1">
        <v>0.26</v>
      </c>
      <c r="E141" s="1">
        <v>0</v>
      </c>
      <c r="F141" s="1">
        <v>7.24</v>
      </c>
      <c r="G141" s="2">
        <v>30.84</v>
      </c>
      <c r="H141" s="36">
        <v>494</v>
      </c>
    </row>
    <row r="142" spans="1:8" s="33" customFormat="1" x14ac:dyDescent="0.2">
      <c r="A142" s="95" t="s">
        <v>28</v>
      </c>
      <c r="B142" s="110"/>
      <c r="C142" s="37">
        <f>SUM(C139:C141)</f>
        <v>550</v>
      </c>
      <c r="D142" s="37">
        <f>SUM(D139:D141)</f>
        <v>21.82</v>
      </c>
      <c r="E142" s="37">
        <f>SUM(E139:E141)</f>
        <v>23.060000000000002</v>
      </c>
      <c r="F142" s="37">
        <f>SUM(F139:F141)</f>
        <v>101.19</v>
      </c>
      <c r="G142" s="37">
        <f>SUM(G139:G141)</f>
        <v>701.28000000000009</v>
      </c>
      <c r="H142" s="38"/>
    </row>
    <row r="143" spans="1:8" x14ac:dyDescent="0.2">
      <c r="A143" s="95" t="s">
        <v>29</v>
      </c>
      <c r="B143" s="34" t="s">
        <v>68</v>
      </c>
      <c r="C143" s="35">
        <v>250</v>
      </c>
      <c r="D143" s="1">
        <v>3.22</v>
      </c>
      <c r="E143" s="1">
        <v>5.8</v>
      </c>
      <c r="F143" s="1">
        <v>19</v>
      </c>
      <c r="G143" s="2">
        <v>141.6</v>
      </c>
      <c r="H143" s="39" t="s">
        <v>67</v>
      </c>
    </row>
    <row r="144" spans="1:8" x14ac:dyDescent="0.2">
      <c r="A144" s="95"/>
      <c r="B144" s="34" t="s">
        <v>69</v>
      </c>
      <c r="C144" s="35">
        <v>280</v>
      </c>
      <c r="D144" s="1">
        <v>23.99</v>
      </c>
      <c r="E144" s="1">
        <v>26.34</v>
      </c>
      <c r="F144" s="1">
        <v>85.77</v>
      </c>
      <c r="G144" s="2">
        <v>639.6</v>
      </c>
      <c r="H144" s="36">
        <v>407</v>
      </c>
    </row>
    <row r="145" spans="1:8" x14ac:dyDescent="0.2">
      <c r="A145" s="95"/>
      <c r="B145" s="34" t="s">
        <v>56</v>
      </c>
      <c r="C145" s="35">
        <v>200</v>
      </c>
      <c r="D145" s="1">
        <v>0.32</v>
      </c>
      <c r="E145" s="1">
        <v>0.14000000000000001</v>
      </c>
      <c r="F145" s="1">
        <v>11.46</v>
      </c>
      <c r="G145" s="2">
        <v>48.32</v>
      </c>
      <c r="H145" s="36">
        <v>519</v>
      </c>
    </row>
    <row r="146" spans="1:8" x14ac:dyDescent="0.2">
      <c r="A146" s="95"/>
      <c r="B146" s="34" t="s">
        <v>34</v>
      </c>
      <c r="C146" s="35">
        <v>40</v>
      </c>
      <c r="D146" s="1">
        <v>3.16</v>
      </c>
      <c r="E146" s="1">
        <v>0.4</v>
      </c>
      <c r="F146" s="1">
        <v>19.68</v>
      </c>
      <c r="G146" s="2">
        <v>94</v>
      </c>
      <c r="H146" s="36">
        <v>108</v>
      </c>
    </row>
    <row r="147" spans="1:8" x14ac:dyDescent="0.2">
      <c r="A147" s="95"/>
      <c r="B147" s="34" t="s">
        <v>33</v>
      </c>
      <c r="C147" s="35">
        <v>30</v>
      </c>
      <c r="D147" s="1">
        <v>1.98</v>
      </c>
      <c r="E147" s="1">
        <v>0.36</v>
      </c>
      <c r="F147" s="1">
        <v>10.02</v>
      </c>
      <c r="G147" s="2">
        <v>52.2</v>
      </c>
      <c r="H147" s="36">
        <v>109</v>
      </c>
    </row>
    <row r="148" spans="1:8" s="33" customFormat="1" x14ac:dyDescent="0.2">
      <c r="A148" s="95" t="s">
        <v>35</v>
      </c>
      <c r="B148" s="110"/>
      <c r="C148" s="37">
        <f>SUM(C143:C147)</f>
        <v>800</v>
      </c>
      <c r="D148" s="37">
        <f>SUM(D143:D147)</f>
        <v>32.669999999999995</v>
      </c>
      <c r="E148" s="37">
        <f>SUM(E143:E147)</f>
        <v>33.04</v>
      </c>
      <c r="F148" s="37">
        <f>SUM(F143:F147)</f>
        <v>145.93</v>
      </c>
      <c r="G148" s="37">
        <f>SUM(G143:G147)</f>
        <v>975.72000000000014</v>
      </c>
      <c r="H148" s="38"/>
    </row>
    <row r="149" spans="1:8" s="33" customFormat="1" ht="13.5" thickBot="1" x14ac:dyDescent="0.25">
      <c r="A149" s="113" t="s">
        <v>36</v>
      </c>
      <c r="B149" s="114"/>
      <c r="C149" s="40">
        <f>C148+C142</f>
        <v>1350</v>
      </c>
      <c r="D149" s="40">
        <f t="shared" ref="D149:G149" si="21">D148+D142</f>
        <v>54.489999999999995</v>
      </c>
      <c r="E149" s="40">
        <f t="shared" si="21"/>
        <v>56.1</v>
      </c>
      <c r="F149" s="40">
        <f t="shared" si="21"/>
        <v>247.12</v>
      </c>
      <c r="G149" s="40">
        <f t="shared" si="21"/>
        <v>1677.0000000000002</v>
      </c>
      <c r="H149" s="41"/>
    </row>
    <row r="150" spans="1:8" s="33" customFormat="1" x14ac:dyDescent="0.2">
      <c r="A150" s="115" t="s">
        <v>90</v>
      </c>
      <c r="B150" s="116"/>
      <c r="C150" s="49">
        <f>C149+C137+C123+C109+C96+C83+C70+C56+C42+C30</f>
        <v>13560</v>
      </c>
      <c r="D150" s="49">
        <f>D149+D137+D123+D109+D96+D83+D70+D56+D42+D30</f>
        <v>542.41</v>
      </c>
      <c r="E150" s="49">
        <f>E149+E137+E123+E109+E96+E83+E70+E56+E42+E30</f>
        <v>548.02</v>
      </c>
      <c r="F150" s="49">
        <f>F149+F137+F123+F109+F96+F83+F70+F56+F42+F30</f>
        <v>2303.0300000000002</v>
      </c>
      <c r="G150" s="49">
        <f>G149+G137+G123+G109+G96+G83+G70+G56+G42+G30</f>
        <v>15861.96</v>
      </c>
      <c r="H150" s="50"/>
    </row>
    <row r="151" spans="1:8" s="33" customFormat="1" ht="13.5" thickBot="1" x14ac:dyDescent="0.25">
      <c r="A151" s="122" t="s">
        <v>91</v>
      </c>
      <c r="B151" s="123"/>
      <c r="C151" s="51">
        <f>C150/10</f>
        <v>1356</v>
      </c>
      <c r="D151" s="51">
        <f t="shared" ref="D151:G151" si="22">D150/10</f>
        <v>54.241</v>
      </c>
      <c r="E151" s="51">
        <f t="shared" si="22"/>
        <v>54.802</v>
      </c>
      <c r="F151" s="51">
        <f t="shared" si="22"/>
        <v>230.30300000000003</v>
      </c>
      <c r="G151" s="51">
        <f t="shared" si="22"/>
        <v>1586.1959999999999</v>
      </c>
      <c r="H151" s="52"/>
    </row>
    <row r="153" spans="1:8" ht="15.75" thickBot="1" x14ac:dyDescent="0.25">
      <c r="A153" s="134" t="s">
        <v>99</v>
      </c>
      <c r="B153" s="134"/>
      <c r="C153" s="134"/>
      <c r="D153" s="134"/>
      <c r="E153" s="134"/>
      <c r="F153" s="134"/>
      <c r="G153" s="134"/>
      <c r="H153" s="134"/>
    </row>
    <row r="154" spans="1:8" ht="38.25" x14ac:dyDescent="0.2">
      <c r="A154" s="115"/>
      <c r="B154" s="116"/>
      <c r="C154" s="53" t="s">
        <v>100</v>
      </c>
      <c r="D154" s="125" t="s">
        <v>101</v>
      </c>
      <c r="E154" s="125"/>
      <c r="F154" s="125"/>
      <c r="G154" s="54" t="s">
        <v>102</v>
      </c>
      <c r="H154" s="33"/>
    </row>
    <row r="155" spans="1:8" ht="15" x14ac:dyDescent="0.25">
      <c r="A155" s="95"/>
      <c r="B155" s="110"/>
      <c r="C155" s="55"/>
      <c r="D155" s="56" t="s">
        <v>103</v>
      </c>
      <c r="E155" s="56" t="s">
        <v>104</v>
      </c>
      <c r="F155" s="56" t="s">
        <v>105</v>
      </c>
      <c r="G155" s="57"/>
      <c r="H155" s="33"/>
    </row>
    <row r="156" spans="1:8" ht="15" x14ac:dyDescent="0.25">
      <c r="A156" s="135" t="s">
        <v>117</v>
      </c>
      <c r="B156" s="136"/>
      <c r="C156" s="55"/>
      <c r="D156" s="58">
        <v>84.7</v>
      </c>
      <c r="E156" s="58">
        <v>86.9</v>
      </c>
      <c r="F156" s="58">
        <v>368.5</v>
      </c>
      <c r="G156" s="59">
        <v>2585</v>
      </c>
      <c r="H156" s="33"/>
    </row>
    <row r="157" spans="1:8" ht="15" x14ac:dyDescent="0.25">
      <c r="A157" s="128" t="s">
        <v>24</v>
      </c>
      <c r="B157" s="129"/>
      <c r="C157" s="55"/>
      <c r="D157" s="58"/>
      <c r="E157" s="58"/>
      <c r="F157" s="58"/>
      <c r="G157" s="59"/>
      <c r="H157" s="33"/>
    </row>
    <row r="158" spans="1:8" x14ac:dyDescent="0.2">
      <c r="A158" s="118" t="s">
        <v>106</v>
      </c>
      <c r="B158" s="119"/>
      <c r="C158" s="60">
        <v>550</v>
      </c>
      <c r="D158" s="61" t="s">
        <v>121</v>
      </c>
      <c r="E158" s="61" t="s">
        <v>122</v>
      </c>
      <c r="F158" s="61" t="s">
        <v>123</v>
      </c>
      <c r="G158" s="62" t="s">
        <v>124</v>
      </c>
      <c r="H158" s="33"/>
    </row>
    <row r="159" spans="1:8" ht="15" x14ac:dyDescent="0.2">
      <c r="A159" s="126" t="s">
        <v>116</v>
      </c>
      <c r="B159" s="127"/>
      <c r="C159" s="63">
        <f>(C142+C128+C114+C101+C88+C75+C61+C47+C35+C21)/10</f>
        <v>550</v>
      </c>
      <c r="D159" s="63">
        <f>(D142+D128+D114+D101+D88+D75+D61+D47+D35+D21)/10</f>
        <v>22.286000000000001</v>
      </c>
      <c r="E159" s="63">
        <f>(E142+E128+E114+E101+E88+E75+E61+E47+E35+E21)/10</f>
        <v>22.684999999999999</v>
      </c>
      <c r="F159" s="63">
        <f>(F142+F128+F114+F101+F88+F75+F61+F47+F35+F21)/10</f>
        <v>97.100999999999999</v>
      </c>
      <c r="G159" s="64">
        <f>(G142+G128+G114+G101+G88+G75+G61+G47+G35+G21)/10</f>
        <v>653.46900000000016</v>
      </c>
      <c r="H159" s="33"/>
    </row>
    <row r="160" spans="1:8" ht="31.5" customHeight="1" x14ac:dyDescent="0.2">
      <c r="A160" s="137" t="s">
        <v>120</v>
      </c>
      <c r="B160" s="138"/>
      <c r="C160" s="63"/>
      <c r="D160" s="65">
        <f>D159/D156</f>
        <v>0.26311688311688314</v>
      </c>
      <c r="E160" s="65">
        <f t="shared" ref="E160:G160" si="23">E159/E156</f>
        <v>0.26104718066743382</v>
      </c>
      <c r="F160" s="65">
        <f t="shared" si="23"/>
        <v>0.26350339213025781</v>
      </c>
      <c r="G160" s="66">
        <f t="shared" si="23"/>
        <v>0.25279264990328826</v>
      </c>
      <c r="H160" s="33"/>
    </row>
    <row r="161" spans="1:8" ht="15" x14ac:dyDescent="0.2">
      <c r="A161" s="128" t="s">
        <v>118</v>
      </c>
      <c r="B161" s="129"/>
      <c r="C161" s="63"/>
      <c r="D161" s="67"/>
      <c r="E161" s="67"/>
      <c r="F161" s="67"/>
      <c r="G161" s="68"/>
      <c r="H161" s="33"/>
    </row>
    <row r="162" spans="1:8" x14ac:dyDescent="0.2">
      <c r="A162" s="132" t="s">
        <v>111</v>
      </c>
      <c r="B162" s="133"/>
      <c r="C162" s="60">
        <v>800</v>
      </c>
      <c r="D162" s="69" t="s">
        <v>125</v>
      </c>
      <c r="E162" s="69" t="s">
        <v>126</v>
      </c>
      <c r="F162" s="69" t="s">
        <v>127</v>
      </c>
      <c r="G162" s="70" t="s">
        <v>128</v>
      </c>
      <c r="H162" s="33"/>
    </row>
    <row r="163" spans="1:8" ht="15" x14ac:dyDescent="0.2">
      <c r="A163" s="126" t="s">
        <v>119</v>
      </c>
      <c r="B163" s="127"/>
      <c r="C163" s="63">
        <f>(C148+C136++C122+C108+C95+C69++C55+C41+C29+C82)/10</f>
        <v>806</v>
      </c>
      <c r="D163" s="63">
        <f>(D148+D136++D122+D108+D95+D69++D55+D41+D29+D82)/10</f>
        <v>31.955000000000002</v>
      </c>
      <c r="E163" s="63">
        <f>(E148+E136++E122+E108+E95+E69++E55+E41+E29+E82)/10</f>
        <v>32.116999999999997</v>
      </c>
      <c r="F163" s="63">
        <f>(F148+F136++F122+F108+F95+F69++F55+F41+F29+F82)/10</f>
        <v>133.20200000000003</v>
      </c>
      <c r="G163" s="64">
        <f>(G148+G136++G122+G108+G95+G69++G55+G41+G29+G82)/10</f>
        <v>932.72700000000009</v>
      </c>
      <c r="H163" s="33"/>
    </row>
    <row r="164" spans="1:8" ht="30.75" customHeight="1" x14ac:dyDescent="0.25">
      <c r="A164" s="137" t="s">
        <v>120</v>
      </c>
      <c r="B164" s="138"/>
      <c r="C164" s="71"/>
      <c r="D164" s="72">
        <f>D163/D156</f>
        <v>0.37727272727272726</v>
      </c>
      <c r="E164" s="72">
        <f>E163/E156</f>
        <v>0.3695857307249712</v>
      </c>
      <c r="F164" s="72">
        <f>F163/F156</f>
        <v>0.361470827679783</v>
      </c>
      <c r="G164" s="73">
        <f>G163/2585</f>
        <v>0.36082282398452614</v>
      </c>
      <c r="H164" s="33"/>
    </row>
    <row r="165" spans="1:8" ht="15" x14ac:dyDescent="0.25">
      <c r="A165" s="126" t="s">
        <v>91</v>
      </c>
      <c r="B165" s="127"/>
      <c r="C165" s="71"/>
      <c r="D165" s="72"/>
      <c r="E165" s="72"/>
      <c r="F165" s="72"/>
      <c r="G165" s="73"/>
      <c r="H165" s="33"/>
    </row>
    <row r="166" spans="1:8" x14ac:dyDescent="0.2">
      <c r="A166" s="132" t="s">
        <v>140</v>
      </c>
      <c r="B166" s="133"/>
      <c r="C166" s="60">
        <v>1350</v>
      </c>
      <c r="D166" s="60" t="s">
        <v>146</v>
      </c>
      <c r="E166" s="60" t="s">
        <v>147</v>
      </c>
      <c r="F166" s="60" t="s">
        <v>148</v>
      </c>
      <c r="G166" s="74" t="s">
        <v>149</v>
      </c>
      <c r="H166" s="33"/>
    </row>
    <row r="167" spans="1:8" ht="15" x14ac:dyDescent="0.25">
      <c r="A167" s="126" t="s">
        <v>141</v>
      </c>
      <c r="B167" s="127"/>
      <c r="C167" s="75">
        <f>C159+C163</f>
        <v>1356</v>
      </c>
      <c r="D167" s="75">
        <f t="shared" ref="D167:G167" si="24">D159+D163</f>
        <v>54.241</v>
      </c>
      <c r="E167" s="75">
        <f t="shared" si="24"/>
        <v>54.801999999999992</v>
      </c>
      <c r="F167" s="75">
        <f t="shared" si="24"/>
        <v>230.30300000000003</v>
      </c>
      <c r="G167" s="76">
        <f t="shared" si="24"/>
        <v>1586.1960000000004</v>
      </c>
      <c r="H167" s="33"/>
    </row>
    <row r="168" spans="1:8" ht="27.75" customHeight="1" thickBot="1" x14ac:dyDescent="0.3">
      <c r="A168" s="130" t="s">
        <v>120</v>
      </c>
      <c r="B168" s="131"/>
      <c r="C168" s="77"/>
      <c r="D168" s="78">
        <f>D167/D156</f>
        <v>0.6403896103896104</v>
      </c>
      <c r="E168" s="78">
        <f>E167/E156</f>
        <v>0.63063291139240496</v>
      </c>
      <c r="F168" s="78">
        <f>F167/F156</f>
        <v>0.62497421981004075</v>
      </c>
      <c r="G168" s="79">
        <f>G167/2585</f>
        <v>0.61361547388781446</v>
      </c>
      <c r="H168" s="33"/>
    </row>
    <row r="170" spans="1:8" x14ac:dyDescent="0.2">
      <c r="A170" s="13"/>
      <c r="B170" s="124" t="s">
        <v>7</v>
      </c>
      <c r="C170" s="124"/>
      <c r="D170" s="124"/>
      <c r="E170" s="124"/>
      <c r="F170" s="13"/>
      <c r="G170" s="13"/>
      <c r="H170" s="13"/>
    </row>
    <row r="171" spans="1:8" ht="25.5" x14ac:dyDescent="0.2">
      <c r="A171" s="13"/>
      <c r="B171" s="80" t="s">
        <v>8</v>
      </c>
      <c r="C171" s="81"/>
      <c r="D171" s="80" t="s">
        <v>9</v>
      </c>
      <c r="E171" s="82"/>
      <c r="F171" s="13"/>
      <c r="G171" s="13"/>
      <c r="H171" s="13"/>
    </row>
    <row r="172" spans="1:8" ht="25.5" x14ac:dyDescent="0.2">
      <c r="A172" s="13"/>
      <c r="B172" s="80" t="s">
        <v>10</v>
      </c>
      <c r="C172" s="81">
        <v>103.303</v>
      </c>
      <c r="D172" s="80" t="s">
        <v>15</v>
      </c>
      <c r="E172" s="82">
        <v>474.05</v>
      </c>
      <c r="F172" s="13"/>
      <c r="G172" s="13"/>
      <c r="H172" s="13"/>
    </row>
    <row r="173" spans="1:8" ht="25.5" x14ac:dyDescent="0.2">
      <c r="A173" s="13"/>
      <c r="B173" s="80" t="s">
        <v>11</v>
      </c>
      <c r="C173" s="81">
        <v>1.244</v>
      </c>
      <c r="D173" s="80" t="s">
        <v>16</v>
      </c>
      <c r="E173" s="82">
        <v>394.39499999999998</v>
      </c>
      <c r="F173" s="13"/>
      <c r="G173" s="13"/>
      <c r="H173" s="13"/>
    </row>
    <row r="174" spans="1:8" ht="25.5" x14ac:dyDescent="0.2">
      <c r="A174" s="13"/>
      <c r="B174" s="80" t="s">
        <v>12</v>
      </c>
      <c r="C174" s="81">
        <v>1.1379999999999999</v>
      </c>
      <c r="D174" s="80" t="s">
        <v>17</v>
      </c>
      <c r="E174" s="82">
        <v>128.48699999999999</v>
      </c>
      <c r="F174" s="13"/>
      <c r="G174" s="13"/>
      <c r="H174" s="13"/>
    </row>
    <row r="175" spans="1:8" ht="25.5" x14ac:dyDescent="0.2">
      <c r="A175" s="13"/>
      <c r="B175" s="80" t="s">
        <v>13</v>
      </c>
      <c r="C175" s="81">
        <v>146</v>
      </c>
      <c r="D175" s="80" t="s">
        <v>18</v>
      </c>
      <c r="E175" s="82">
        <v>12.672000000000001</v>
      </c>
      <c r="F175" s="13"/>
      <c r="G175" s="13"/>
      <c r="H175" s="13"/>
    </row>
    <row r="176" spans="1:8" x14ac:dyDescent="0.2">
      <c r="A176" s="13"/>
      <c r="B176" s="139" t="s">
        <v>14</v>
      </c>
      <c r="C176" s="140">
        <v>425</v>
      </c>
      <c r="D176" s="139" t="s">
        <v>19</v>
      </c>
      <c r="E176" s="141">
        <v>1.339</v>
      </c>
      <c r="F176" s="13"/>
      <c r="G176" s="13"/>
      <c r="H176" s="13"/>
    </row>
    <row r="177" spans="1:8" x14ac:dyDescent="0.2">
      <c r="A177" s="13"/>
      <c r="B177" s="139"/>
      <c r="C177" s="140"/>
      <c r="D177" s="139"/>
      <c r="E177" s="141"/>
      <c r="F177" s="13"/>
      <c r="G177" s="13"/>
      <c r="H177" s="13"/>
    </row>
    <row r="178" spans="1:8" x14ac:dyDescent="0.2">
      <c r="E178" s="13"/>
      <c r="F178" s="13"/>
      <c r="G178" s="13"/>
      <c r="H178" s="13"/>
    </row>
  </sheetData>
  <mergeCells count="91">
    <mergeCell ref="B170:E170"/>
    <mergeCell ref="B176:B177"/>
    <mergeCell ref="C176:C177"/>
    <mergeCell ref="D176:D177"/>
    <mergeCell ref="E176:E177"/>
    <mergeCell ref="A155:B155"/>
    <mergeCell ref="A156:B156"/>
    <mergeCell ref="A168:B168"/>
    <mergeCell ref="A165:B165"/>
    <mergeCell ref="A148:B148"/>
    <mergeCell ref="A149:B149"/>
    <mergeCell ref="A150:B150"/>
    <mergeCell ref="A151:B151"/>
    <mergeCell ref="A157:B157"/>
    <mergeCell ref="A158:B158"/>
    <mergeCell ref="A159:B159"/>
    <mergeCell ref="A160:B160"/>
    <mergeCell ref="A161:B161"/>
    <mergeCell ref="A153:H153"/>
    <mergeCell ref="A154:B154"/>
    <mergeCell ref="D154:F154"/>
    <mergeCell ref="A142:B142"/>
    <mergeCell ref="A143:A147"/>
    <mergeCell ref="A124:H124"/>
    <mergeCell ref="A125:A127"/>
    <mergeCell ref="A128:B128"/>
    <mergeCell ref="A129:A135"/>
    <mergeCell ref="A136:B136"/>
    <mergeCell ref="A137:B137"/>
    <mergeCell ref="A111:A113"/>
    <mergeCell ref="A114:B114"/>
    <mergeCell ref="A115:A121"/>
    <mergeCell ref="A138:H138"/>
    <mergeCell ref="A139:A141"/>
    <mergeCell ref="A76:A81"/>
    <mergeCell ref="A122:B122"/>
    <mergeCell ref="A123:B123"/>
    <mergeCell ref="A83:B83"/>
    <mergeCell ref="A108:B108"/>
    <mergeCell ref="A85:A87"/>
    <mergeCell ref="A88:B88"/>
    <mergeCell ref="A89:A94"/>
    <mergeCell ref="A95:B95"/>
    <mergeCell ref="A96:B96"/>
    <mergeCell ref="A97:H97"/>
    <mergeCell ref="A98:A100"/>
    <mergeCell ref="A101:B101"/>
    <mergeCell ref="A102:A107"/>
    <mergeCell ref="A109:B109"/>
    <mergeCell ref="A110:H110"/>
    <mergeCell ref="A11:H11"/>
    <mergeCell ref="A17:H17"/>
    <mergeCell ref="A18:A20"/>
    <mergeCell ref="A21:B21"/>
    <mergeCell ref="G15:G16"/>
    <mergeCell ref="A84:H84"/>
    <mergeCell ref="A82:B82"/>
    <mergeCell ref="C15:C16"/>
    <mergeCell ref="D15:F15"/>
    <mergeCell ref="H15:H16"/>
    <mergeCell ref="A42:B42"/>
    <mergeCell ref="A29:B29"/>
    <mergeCell ref="A30:B30"/>
    <mergeCell ref="A31:H31"/>
    <mergeCell ref="A32:A34"/>
    <mergeCell ref="A35:B35"/>
    <mergeCell ref="A36:A40"/>
    <mergeCell ref="A70:B70"/>
    <mergeCell ref="A71:H71"/>
    <mergeCell ref="A72:A74"/>
    <mergeCell ref="A75:B75"/>
    <mergeCell ref="A166:B166"/>
    <mergeCell ref="A167:B167"/>
    <mergeCell ref="A162:B162"/>
    <mergeCell ref="A163:B163"/>
    <mergeCell ref="A164:B164"/>
    <mergeCell ref="A22:A28"/>
    <mergeCell ref="A15:A16"/>
    <mergeCell ref="B15:B16"/>
    <mergeCell ref="A69:B69"/>
    <mergeCell ref="A43:H43"/>
    <mergeCell ref="A44:A46"/>
    <mergeCell ref="A47:B47"/>
    <mergeCell ref="A48:A54"/>
    <mergeCell ref="A55:B55"/>
    <mergeCell ref="A56:B56"/>
    <mergeCell ref="A57:H57"/>
    <mergeCell ref="A58:A60"/>
    <mergeCell ref="A61:B61"/>
    <mergeCell ref="A62:A68"/>
    <mergeCell ref="A41:B41"/>
  </mergeCells>
  <pageMargins left="0.11811023622047245" right="0.11811023622047245" top="0.55118110236220474" bottom="0.15748031496062992" header="0.31496062992125984" footer="0.31496062992125984"/>
  <pageSetup paperSize="9" scale="69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7-11 лет</vt:lpstr>
      <vt:lpstr>12 лет и старше 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Teh Natali</dc:creator>
  <cp:lastModifiedBy>Teh Natali</cp:lastModifiedBy>
  <cp:lastPrinted>2024-05-06T09:25:54Z</cp:lastPrinted>
  <dcterms:created xsi:type="dcterms:W3CDTF">2010-09-29T09:10:17Z</dcterms:created>
  <dcterms:modified xsi:type="dcterms:W3CDTF">2024-05-06T09:33:29Z</dcterms:modified>
</cp:coreProperties>
</file>